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phenburega/Library/CloudStorage/Egnyte-appia/Shared/Stephen Burega/Marketing Materials/Press Releases - 2023/2025/Brazil/Overlimit DDH Results_Feb 28 2025/"/>
    </mc:Choice>
  </mc:AlternateContent>
  <xr:revisionPtr revIDLastSave="0" documentId="8_{C3F9726B-B8A0-E34F-A224-37C129C2EF07}" xr6:coauthVersionLast="47" xr6:coauthVersionMax="47" xr10:uidLastSave="{00000000-0000-0000-0000-000000000000}"/>
  <bookViews>
    <workbookView xWindow="100" yWindow="500" windowWidth="24660" windowHeight="16500" tabRatio="500" activeTab="1" xr2:uid="{00000000-000D-0000-FFFF-FFFF00000000}"/>
  </bookViews>
  <sheets>
    <sheet name="Sheet1" sheetId="1" r:id="rId1"/>
    <sheet name="Sheet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L445" i="2" l="1"/>
  <c r="AK445" i="2"/>
  <c r="AJ445" i="2"/>
  <c r="AI445" i="2"/>
  <c r="AH445" i="2"/>
  <c r="AG445" i="2"/>
  <c r="AF445" i="2"/>
  <c r="AE445" i="2"/>
  <c r="AD445" i="2"/>
  <c r="AC445" i="2"/>
  <c r="AB445" i="2"/>
  <c r="AA445" i="2"/>
  <c r="Z445" i="2"/>
  <c r="Y445" i="2"/>
  <c r="X445" i="2"/>
  <c r="W445" i="2"/>
  <c r="AM445" i="2" s="1"/>
  <c r="AL444" i="2"/>
  <c r="AK444" i="2"/>
  <c r="AJ444" i="2"/>
  <c r="AI444" i="2"/>
  <c r="AH444" i="2"/>
  <c r="AG444" i="2"/>
  <c r="AF444" i="2"/>
  <c r="AE444" i="2"/>
  <c r="AD444" i="2"/>
  <c r="AC444" i="2"/>
  <c r="AB444" i="2"/>
  <c r="AA444" i="2"/>
  <c r="Z444" i="2"/>
  <c r="Y444" i="2"/>
  <c r="X444" i="2"/>
  <c r="W444" i="2"/>
  <c r="AM444" i="2" s="1"/>
  <c r="AL443" i="2"/>
  <c r="AK443" i="2"/>
  <c r="AJ443" i="2"/>
  <c r="AI443" i="2"/>
  <c r="AH443" i="2"/>
  <c r="AG443" i="2"/>
  <c r="AF443" i="2"/>
  <c r="AE443" i="2"/>
  <c r="AD443" i="2"/>
  <c r="AC443" i="2"/>
  <c r="AB443" i="2"/>
  <c r="AA443" i="2"/>
  <c r="Z443" i="2"/>
  <c r="Y443" i="2"/>
  <c r="X443" i="2"/>
  <c r="W443" i="2"/>
  <c r="AM443" i="2" s="1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AM442" i="2" s="1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AM441" i="2" s="1"/>
  <c r="AL440" i="2"/>
  <c r="AK440" i="2"/>
  <c r="AJ440" i="2"/>
  <c r="AI440" i="2"/>
  <c r="AH440" i="2"/>
  <c r="AG440" i="2"/>
  <c r="AF440" i="2"/>
  <c r="AE440" i="2"/>
  <c r="AD440" i="2"/>
  <c r="AC440" i="2"/>
  <c r="AB440" i="2"/>
  <c r="AA440" i="2"/>
  <c r="Z440" i="2"/>
  <c r="Y440" i="2"/>
  <c r="X440" i="2"/>
  <c r="W440" i="2"/>
  <c r="AM440" i="2" s="1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AM439" i="2" s="1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W438" i="2"/>
  <c r="AM438" i="2" s="1"/>
  <c r="AL437" i="2"/>
  <c r="AK437" i="2"/>
  <c r="AJ437" i="2"/>
  <c r="AI437" i="2"/>
  <c r="AH437" i="2"/>
  <c r="AG437" i="2"/>
  <c r="AF437" i="2"/>
  <c r="AE437" i="2"/>
  <c r="AD437" i="2"/>
  <c r="AC437" i="2"/>
  <c r="AB437" i="2"/>
  <c r="AA437" i="2"/>
  <c r="Z437" i="2"/>
  <c r="Y437" i="2"/>
  <c r="X437" i="2"/>
  <c r="W437" i="2"/>
  <c r="AM437" i="2" s="1"/>
  <c r="AL436" i="2"/>
  <c r="AK436" i="2"/>
  <c r="AJ436" i="2"/>
  <c r="AI436" i="2"/>
  <c r="AH436" i="2"/>
  <c r="AG436" i="2"/>
  <c r="AF436" i="2"/>
  <c r="AE436" i="2"/>
  <c r="AD436" i="2"/>
  <c r="AC436" i="2"/>
  <c r="AB436" i="2"/>
  <c r="AM436" i="2" s="1"/>
  <c r="AA436" i="2"/>
  <c r="Z436" i="2"/>
  <c r="Y436" i="2"/>
  <c r="X436" i="2"/>
  <c r="W436" i="2"/>
  <c r="AL435" i="2"/>
  <c r="AK435" i="2"/>
  <c r="AJ435" i="2"/>
  <c r="AI435" i="2"/>
  <c r="AH435" i="2"/>
  <c r="AG435" i="2"/>
  <c r="AF435" i="2"/>
  <c r="AE435" i="2"/>
  <c r="AD435" i="2"/>
  <c r="AC435" i="2"/>
  <c r="AB435" i="2"/>
  <c r="AA435" i="2"/>
  <c r="Z435" i="2"/>
  <c r="Y435" i="2"/>
  <c r="X435" i="2"/>
  <c r="W435" i="2"/>
  <c r="AM435" i="2" s="1"/>
  <c r="AL434" i="2"/>
  <c r="AK434" i="2"/>
  <c r="AJ434" i="2"/>
  <c r="AI434" i="2"/>
  <c r="AH434" i="2"/>
  <c r="AG434" i="2"/>
  <c r="AF434" i="2"/>
  <c r="AE434" i="2"/>
  <c r="AD434" i="2"/>
  <c r="AC434" i="2"/>
  <c r="AB434" i="2"/>
  <c r="AA434" i="2"/>
  <c r="Z434" i="2"/>
  <c r="Y434" i="2"/>
  <c r="X434" i="2"/>
  <c r="W434" i="2"/>
  <c r="AM434" i="2" s="1"/>
  <c r="AL433" i="2"/>
  <c r="AK433" i="2"/>
  <c r="AJ433" i="2"/>
  <c r="AI433" i="2"/>
  <c r="AH433" i="2"/>
  <c r="AG433" i="2"/>
  <c r="AF433" i="2"/>
  <c r="AE433" i="2"/>
  <c r="AD433" i="2"/>
  <c r="AC433" i="2"/>
  <c r="AB433" i="2"/>
  <c r="AA433" i="2"/>
  <c r="Z433" i="2"/>
  <c r="Y433" i="2"/>
  <c r="X433" i="2"/>
  <c r="W433" i="2"/>
  <c r="AM433" i="2" s="1"/>
  <c r="AL432" i="2"/>
  <c r="AK432" i="2"/>
  <c r="AJ432" i="2"/>
  <c r="AI432" i="2"/>
  <c r="AH432" i="2"/>
  <c r="AG432" i="2"/>
  <c r="AF432" i="2"/>
  <c r="AE432" i="2"/>
  <c r="AD432" i="2"/>
  <c r="AC432" i="2"/>
  <c r="AB432" i="2"/>
  <c r="AA432" i="2"/>
  <c r="Z432" i="2"/>
  <c r="Y432" i="2"/>
  <c r="X432" i="2"/>
  <c r="W432" i="2"/>
  <c r="AM432" i="2" s="1"/>
  <c r="AL431" i="2"/>
  <c r="AK431" i="2"/>
  <c r="AJ431" i="2"/>
  <c r="AI431" i="2"/>
  <c r="AH431" i="2"/>
  <c r="AG431" i="2"/>
  <c r="AF431" i="2"/>
  <c r="AE431" i="2"/>
  <c r="AD431" i="2"/>
  <c r="AC431" i="2"/>
  <c r="AB431" i="2"/>
  <c r="AA431" i="2"/>
  <c r="Z431" i="2"/>
  <c r="Y431" i="2"/>
  <c r="X431" i="2"/>
  <c r="W431" i="2"/>
  <c r="AM431" i="2" s="1"/>
  <c r="AL430" i="2"/>
  <c r="AK430" i="2"/>
  <c r="AJ430" i="2"/>
  <c r="AI430" i="2"/>
  <c r="AH430" i="2"/>
  <c r="AG430" i="2"/>
  <c r="AF430" i="2"/>
  <c r="AE430" i="2"/>
  <c r="AD430" i="2"/>
  <c r="AC430" i="2"/>
  <c r="AB430" i="2"/>
  <c r="AA430" i="2"/>
  <c r="Z430" i="2"/>
  <c r="Y430" i="2"/>
  <c r="X430" i="2"/>
  <c r="W430" i="2"/>
  <c r="AM430" i="2" s="1"/>
  <c r="AL429" i="2"/>
  <c r="AK429" i="2"/>
  <c r="AJ429" i="2"/>
  <c r="AI429" i="2"/>
  <c r="AH429" i="2"/>
  <c r="AG429" i="2"/>
  <c r="AF429" i="2"/>
  <c r="AE429" i="2"/>
  <c r="AD429" i="2"/>
  <c r="AC429" i="2"/>
  <c r="AB429" i="2"/>
  <c r="AA429" i="2"/>
  <c r="Z429" i="2"/>
  <c r="Y429" i="2"/>
  <c r="X429" i="2"/>
  <c r="W429" i="2"/>
  <c r="AM429" i="2" s="1"/>
  <c r="AL428" i="2"/>
  <c r="AK428" i="2"/>
  <c r="AJ428" i="2"/>
  <c r="AI428" i="2"/>
  <c r="AH428" i="2"/>
  <c r="AG428" i="2"/>
  <c r="AF428" i="2"/>
  <c r="AE428" i="2"/>
  <c r="AD428" i="2"/>
  <c r="AC428" i="2"/>
  <c r="AB428" i="2"/>
  <c r="AA428" i="2"/>
  <c r="Z428" i="2"/>
  <c r="Y428" i="2"/>
  <c r="X428" i="2"/>
  <c r="W428" i="2"/>
  <c r="AM428" i="2" s="1"/>
  <c r="AL427" i="2"/>
  <c r="AK427" i="2"/>
  <c r="AJ427" i="2"/>
  <c r="AI427" i="2"/>
  <c r="AH427" i="2"/>
  <c r="AG427" i="2"/>
  <c r="AF427" i="2"/>
  <c r="AE427" i="2"/>
  <c r="AD427" i="2"/>
  <c r="AC427" i="2"/>
  <c r="AB427" i="2"/>
  <c r="AA427" i="2"/>
  <c r="Z427" i="2"/>
  <c r="Y427" i="2"/>
  <c r="X427" i="2"/>
  <c r="W427" i="2"/>
  <c r="AM427" i="2" s="1"/>
  <c r="AL426" i="2"/>
  <c r="AK426" i="2"/>
  <c r="AJ426" i="2"/>
  <c r="AI426" i="2"/>
  <c r="AH426" i="2"/>
  <c r="AG426" i="2"/>
  <c r="AF426" i="2"/>
  <c r="AE426" i="2"/>
  <c r="AD426" i="2"/>
  <c r="AC426" i="2"/>
  <c r="AB426" i="2"/>
  <c r="AA426" i="2"/>
  <c r="Z426" i="2"/>
  <c r="Y426" i="2"/>
  <c r="X426" i="2"/>
  <c r="W426" i="2"/>
  <c r="AM426" i="2" s="1"/>
  <c r="AL425" i="2"/>
  <c r="AK425" i="2"/>
  <c r="AJ425" i="2"/>
  <c r="AI425" i="2"/>
  <c r="AH425" i="2"/>
  <c r="AG425" i="2"/>
  <c r="AF425" i="2"/>
  <c r="AE425" i="2"/>
  <c r="AD425" i="2"/>
  <c r="AC425" i="2"/>
  <c r="AB425" i="2"/>
  <c r="AA425" i="2"/>
  <c r="Z425" i="2"/>
  <c r="Y425" i="2"/>
  <c r="X425" i="2"/>
  <c r="W425" i="2"/>
  <c r="AM425" i="2" s="1"/>
  <c r="AL424" i="2"/>
  <c r="AK424" i="2"/>
  <c r="AJ424" i="2"/>
  <c r="AI424" i="2"/>
  <c r="AH424" i="2"/>
  <c r="AG424" i="2"/>
  <c r="AF424" i="2"/>
  <c r="AE424" i="2"/>
  <c r="AD424" i="2"/>
  <c r="AC424" i="2"/>
  <c r="AB424" i="2"/>
  <c r="AA424" i="2"/>
  <c r="Z424" i="2"/>
  <c r="Y424" i="2"/>
  <c r="X424" i="2"/>
  <c r="W424" i="2"/>
  <c r="AM424" i="2" s="1"/>
  <c r="AL423" i="2"/>
  <c r="AK423" i="2"/>
  <c r="AJ423" i="2"/>
  <c r="AI423" i="2"/>
  <c r="AH423" i="2"/>
  <c r="AG423" i="2"/>
  <c r="AF423" i="2"/>
  <c r="AE423" i="2"/>
  <c r="AD423" i="2"/>
  <c r="AC423" i="2"/>
  <c r="AB423" i="2"/>
  <c r="AA423" i="2"/>
  <c r="Z423" i="2"/>
  <c r="Y423" i="2"/>
  <c r="X423" i="2"/>
  <c r="W423" i="2"/>
  <c r="AM423" i="2" s="1"/>
  <c r="AL422" i="2"/>
  <c r="AK422" i="2"/>
  <c r="AJ422" i="2"/>
  <c r="AI422" i="2"/>
  <c r="AH422" i="2"/>
  <c r="AG422" i="2"/>
  <c r="AF422" i="2"/>
  <c r="AE422" i="2"/>
  <c r="AD422" i="2"/>
  <c r="AC422" i="2"/>
  <c r="AB422" i="2"/>
  <c r="AA422" i="2"/>
  <c r="Z422" i="2"/>
  <c r="Y422" i="2"/>
  <c r="X422" i="2"/>
  <c r="W422" i="2"/>
  <c r="AM422" i="2" s="1"/>
  <c r="AL421" i="2"/>
  <c r="AK421" i="2"/>
  <c r="AJ421" i="2"/>
  <c r="AI421" i="2"/>
  <c r="AH421" i="2"/>
  <c r="AG421" i="2"/>
  <c r="AF421" i="2"/>
  <c r="AE421" i="2"/>
  <c r="AD421" i="2"/>
  <c r="AC421" i="2"/>
  <c r="AB421" i="2"/>
  <c r="AA421" i="2"/>
  <c r="Z421" i="2"/>
  <c r="Y421" i="2"/>
  <c r="X421" i="2"/>
  <c r="W421" i="2"/>
  <c r="AM421" i="2" s="1"/>
  <c r="AL420" i="2"/>
  <c r="AK420" i="2"/>
  <c r="AJ420" i="2"/>
  <c r="AI420" i="2"/>
  <c r="AH420" i="2"/>
  <c r="AG420" i="2"/>
  <c r="AF420" i="2"/>
  <c r="AE420" i="2"/>
  <c r="AD420" i="2"/>
  <c r="AC420" i="2"/>
  <c r="AB420" i="2"/>
  <c r="AM420" i="2" s="1"/>
  <c r="AA420" i="2"/>
  <c r="Z420" i="2"/>
  <c r="Y420" i="2"/>
  <c r="X420" i="2"/>
  <c r="W420" i="2"/>
  <c r="AL419" i="2"/>
  <c r="AK419" i="2"/>
  <c r="AJ419" i="2"/>
  <c r="AI419" i="2"/>
  <c r="AH419" i="2"/>
  <c r="AG419" i="2"/>
  <c r="AF419" i="2"/>
  <c r="AE419" i="2"/>
  <c r="AD419" i="2"/>
  <c r="AC419" i="2"/>
  <c r="AB419" i="2"/>
  <c r="AA419" i="2"/>
  <c r="Z419" i="2"/>
  <c r="Y419" i="2"/>
  <c r="X419" i="2"/>
  <c r="W419" i="2"/>
  <c r="AM419" i="2" s="1"/>
  <c r="AL418" i="2"/>
  <c r="AK418" i="2"/>
  <c r="AJ418" i="2"/>
  <c r="AI418" i="2"/>
  <c r="AH418" i="2"/>
  <c r="AG418" i="2"/>
  <c r="AF418" i="2"/>
  <c r="AE418" i="2"/>
  <c r="AD418" i="2"/>
  <c r="AC418" i="2"/>
  <c r="AB418" i="2"/>
  <c r="AA418" i="2"/>
  <c r="Z418" i="2"/>
  <c r="Y418" i="2"/>
  <c r="X418" i="2"/>
  <c r="W418" i="2"/>
  <c r="AM418" i="2" s="1"/>
  <c r="AL417" i="2"/>
  <c r="AK417" i="2"/>
  <c r="AJ417" i="2"/>
  <c r="AI417" i="2"/>
  <c r="AH417" i="2"/>
  <c r="AG417" i="2"/>
  <c r="AF417" i="2"/>
  <c r="AE417" i="2"/>
  <c r="AD417" i="2"/>
  <c r="AC417" i="2"/>
  <c r="AB417" i="2"/>
  <c r="AA417" i="2"/>
  <c r="Z417" i="2"/>
  <c r="Y417" i="2"/>
  <c r="X417" i="2"/>
  <c r="W417" i="2"/>
  <c r="AM417" i="2" s="1"/>
  <c r="AL416" i="2"/>
  <c r="AK416" i="2"/>
  <c r="AJ416" i="2"/>
  <c r="AI416" i="2"/>
  <c r="AH416" i="2"/>
  <c r="AG416" i="2"/>
  <c r="AF416" i="2"/>
  <c r="AE416" i="2"/>
  <c r="AD416" i="2"/>
  <c r="AC416" i="2"/>
  <c r="AB416" i="2"/>
  <c r="AA416" i="2"/>
  <c r="Z416" i="2"/>
  <c r="Y416" i="2"/>
  <c r="X416" i="2"/>
  <c r="W416" i="2"/>
  <c r="AM416" i="2" s="1"/>
  <c r="AL415" i="2"/>
  <c r="AK415" i="2"/>
  <c r="AJ415" i="2"/>
  <c r="AI415" i="2"/>
  <c r="AH415" i="2"/>
  <c r="AG415" i="2"/>
  <c r="AF415" i="2"/>
  <c r="AE415" i="2"/>
  <c r="AD415" i="2"/>
  <c r="AC415" i="2"/>
  <c r="AB415" i="2"/>
  <c r="AA415" i="2"/>
  <c r="Z415" i="2"/>
  <c r="Y415" i="2"/>
  <c r="X415" i="2"/>
  <c r="W415" i="2"/>
  <c r="AM415" i="2" s="1"/>
  <c r="AL414" i="2"/>
  <c r="AK414" i="2"/>
  <c r="AJ414" i="2"/>
  <c r="AI414" i="2"/>
  <c r="AH414" i="2"/>
  <c r="AG414" i="2"/>
  <c r="AF414" i="2"/>
  <c r="AE414" i="2"/>
  <c r="AD414" i="2"/>
  <c r="AC414" i="2"/>
  <c r="AB414" i="2"/>
  <c r="AA414" i="2"/>
  <c r="Z414" i="2"/>
  <c r="Y414" i="2"/>
  <c r="X414" i="2"/>
  <c r="W414" i="2"/>
  <c r="AM414" i="2" s="1"/>
  <c r="AL413" i="2"/>
  <c r="AK413" i="2"/>
  <c r="AJ413" i="2"/>
  <c r="AI413" i="2"/>
  <c r="AH413" i="2"/>
  <c r="AG413" i="2"/>
  <c r="AF413" i="2"/>
  <c r="AE413" i="2"/>
  <c r="AD413" i="2"/>
  <c r="AC413" i="2"/>
  <c r="AB413" i="2"/>
  <c r="AA413" i="2"/>
  <c r="Z413" i="2"/>
  <c r="Y413" i="2"/>
  <c r="X413" i="2"/>
  <c r="W413" i="2"/>
  <c r="AM413" i="2" s="1"/>
  <c r="AL412" i="2"/>
  <c r="AK412" i="2"/>
  <c r="AJ412" i="2"/>
  <c r="AI412" i="2"/>
  <c r="AH412" i="2"/>
  <c r="AG412" i="2"/>
  <c r="AF412" i="2"/>
  <c r="AE412" i="2"/>
  <c r="AD412" i="2"/>
  <c r="AC412" i="2"/>
  <c r="AB412" i="2"/>
  <c r="AM412" i="2" s="1"/>
  <c r="AA412" i="2"/>
  <c r="Z412" i="2"/>
  <c r="Y412" i="2"/>
  <c r="X412" i="2"/>
  <c r="W412" i="2"/>
  <c r="AL411" i="2"/>
  <c r="AK411" i="2"/>
  <c r="AJ411" i="2"/>
  <c r="AI411" i="2"/>
  <c r="AH411" i="2"/>
  <c r="AG411" i="2"/>
  <c r="AF411" i="2"/>
  <c r="AE411" i="2"/>
  <c r="AD411" i="2"/>
  <c r="AC411" i="2"/>
  <c r="AB411" i="2"/>
  <c r="AA411" i="2"/>
  <c r="Z411" i="2"/>
  <c r="Y411" i="2"/>
  <c r="X411" i="2"/>
  <c r="W411" i="2"/>
  <c r="AM411" i="2" s="1"/>
  <c r="AL410" i="2"/>
  <c r="AK410" i="2"/>
  <c r="AJ410" i="2"/>
  <c r="AI410" i="2"/>
  <c r="AH410" i="2"/>
  <c r="AG410" i="2"/>
  <c r="AF410" i="2"/>
  <c r="AE410" i="2"/>
  <c r="AD410" i="2"/>
  <c r="AC410" i="2"/>
  <c r="AB410" i="2"/>
  <c r="AA410" i="2"/>
  <c r="Z410" i="2"/>
  <c r="Y410" i="2"/>
  <c r="X410" i="2"/>
  <c r="W410" i="2"/>
  <c r="AM410" i="2" s="1"/>
  <c r="AL409" i="2"/>
  <c r="AK409" i="2"/>
  <c r="AJ409" i="2"/>
  <c r="AI409" i="2"/>
  <c r="AH409" i="2"/>
  <c r="AG409" i="2"/>
  <c r="AF409" i="2"/>
  <c r="AE409" i="2"/>
  <c r="AD409" i="2"/>
  <c r="AC409" i="2"/>
  <c r="AB409" i="2"/>
  <c r="AA409" i="2"/>
  <c r="Z409" i="2"/>
  <c r="Y409" i="2"/>
  <c r="X409" i="2"/>
  <c r="W409" i="2"/>
  <c r="AM409" i="2" s="1"/>
  <c r="AL408" i="2"/>
  <c r="AK408" i="2"/>
  <c r="AJ408" i="2"/>
  <c r="AI408" i="2"/>
  <c r="AH408" i="2"/>
  <c r="AG408" i="2"/>
  <c r="AF408" i="2"/>
  <c r="AE408" i="2"/>
  <c r="AD408" i="2"/>
  <c r="AC408" i="2"/>
  <c r="AB408" i="2"/>
  <c r="AA408" i="2"/>
  <c r="Z408" i="2"/>
  <c r="Y408" i="2"/>
  <c r="X408" i="2"/>
  <c r="W408" i="2"/>
  <c r="AM408" i="2" s="1"/>
  <c r="AL407" i="2"/>
  <c r="AK407" i="2"/>
  <c r="AJ407" i="2"/>
  <c r="AI407" i="2"/>
  <c r="AH407" i="2"/>
  <c r="AG407" i="2"/>
  <c r="AF407" i="2"/>
  <c r="AE407" i="2"/>
  <c r="AD407" i="2"/>
  <c r="AC407" i="2"/>
  <c r="AB407" i="2"/>
  <c r="AA407" i="2"/>
  <c r="Z407" i="2"/>
  <c r="Y407" i="2"/>
  <c r="X407" i="2"/>
  <c r="W407" i="2"/>
  <c r="AM407" i="2" s="1"/>
  <c r="AL406" i="2"/>
  <c r="AK406" i="2"/>
  <c r="AJ406" i="2"/>
  <c r="AI406" i="2"/>
  <c r="AH406" i="2"/>
  <c r="AG406" i="2"/>
  <c r="AF406" i="2"/>
  <c r="AE406" i="2"/>
  <c r="AD406" i="2"/>
  <c r="AC406" i="2"/>
  <c r="AB406" i="2"/>
  <c r="AA406" i="2"/>
  <c r="Z406" i="2"/>
  <c r="Y406" i="2"/>
  <c r="X406" i="2"/>
  <c r="W406" i="2"/>
  <c r="AM406" i="2" s="1"/>
  <c r="AL405" i="2"/>
  <c r="AK405" i="2"/>
  <c r="AJ405" i="2"/>
  <c r="AI405" i="2"/>
  <c r="AH405" i="2"/>
  <c r="AG405" i="2"/>
  <c r="AF405" i="2"/>
  <c r="AE405" i="2"/>
  <c r="AD405" i="2"/>
  <c r="AC405" i="2"/>
  <c r="AB405" i="2"/>
  <c r="AA405" i="2"/>
  <c r="Z405" i="2"/>
  <c r="Y405" i="2"/>
  <c r="X405" i="2"/>
  <c r="W405" i="2"/>
  <c r="AM405" i="2" s="1"/>
  <c r="AL404" i="2"/>
  <c r="AK404" i="2"/>
  <c r="AJ404" i="2"/>
  <c r="AI404" i="2"/>
  <c r="AH404" i="2"/>
  <c r="AG404" i="2"/>
  <c r="AF404" i="2"/>
  <c r="AE404" i="2"/>
  <c r="AD404" i="2"/>
  <c r="AC404" i="2"/>
  <c r="AB404" i="2"/>
  <c r="AA404" i="2"/>
  <c r="Z404" i="2"/>
  <c r="Y404" i="2"/>
  <c r="X404" i="2"/>
  <c r="W404" i="2"/>
  <c r="AM404" i="2" s="1"/>
  <c r="AL403" i="2"/>
  <c r="AK403" i="2"/>
  <c r="AJ403" i="2"/>
  <c r="AI403" i="2"/>
  <c r="AH403" i="2"/>
  <c r="AG403" i="2"/>
  <c r="AF403" i="2"/>
  <c r="AE403" i="2"/>
  <c r="AD403" i="2"/>
  <c r="AC403" i="2"/>
  <c r="AB403" i="2"/>
  <c r="AA403" i="2"/>
  <c r="Z403" i="2"/>
  <c r="Y403" i="2"/>
  <c r="X403" i="2"/>
  <c r="W403" i="2"/>
  <c r="AM403" i="2" s="1"/>
  <c r="AL402" i="2"/>
  <c r="AK402" i="2"/>
  <c r="AJ402" i="2"/>
  <c r="AI402" i="2"/>
  <c r="AH402" i="2"/>
  <c r="AG402" i="2"/>
  <c r="AF402" i="2"/>
  <c r="AE402" i="2"/>
  <c r="AD402" i="2"/>
  <c r="AC402" i="2"/>
  <c r="AB402" i="2"/>
  <c r="AA402" i="2"/>
  <c r="Z402" i="2"/>
  <c r="Y402" i="2"/>
  <c r="X402" i="2"/>
  <c r="W402" i="2"/>
  <c r="AM402" i="2" s="1"/>
  <c r="AL401" i="2"/>
  <c r="AK401" i="2"/>
  <c r="AJ401" i="2"/>
  <c r="AI401" i="2"/>
  <c r="AH401" i="2"/>
  <c r="AG401" i="2"/>
  <c r="AF401" i="2"/>
  <c r="AE401" i="2"/>
  <c r="AD401" i="2"/>
  <c r="AC401" i="2"/>
  <c r="AB401" i="2"/>
  <c r="AA401" i="2"/>
  <c r="Z401" i="2"/>
  <c r="Y401" i="2"/>
  <c r="X401" i="2"/>
  <c r="W401" i="2"/>
  <c r="AM401" i="2" s="1"/>
  <c r="AL400" i="2"/>
  <c r="AK400" i="2"/>
  <c r="AJ400" i="2"/>
  <c r="AI400" i="2"/>
  <c r="AH400" i="2"/>
  <c r="AG400" i="2"/>
  <c r="AF400" i="2"/>
  <c r="AE400" i="2"/>
  <c r="AD400" i="2"/>
  <c r="AC400" i="2"/>
  <c r="AB400" i="2"/>
  <c r="AA400" i="2"/>
  <c r="Z400" i="2"/>
  <c r="Y400" i="2"/>
  <c r="X400" i="2"/>
  <c r="W400" i="2"/>
  <c r="AM400" i="2" s="1"/>
  <c r="AL399" i="2"/>
  <c r="AK399" i="2"/>
  <c r="AJ399" i="2"/>
  <c r="AI399" i="2"/>
  <c r="AH399" i="2"/>
  <c r="AG399" i="2"/>
  <c r="AF399" i="2"/>
  <c r="AE399" i="2"/>
  <c r="AD399" i="2"/>
  <c r="AC399" i="2"/>
  <c r="AB399" i="2"/>
  <c r="AA399" i="2"/>
  <c r="Z399" i="2"/>
  <c r="Y399" i="2"/>
  <c r="X399" i="2"/>
  <c r="W399" i="2"/>
  <c r="AM399" i="2" s="1"/>
  <c r="AL398" i="2"/>
  <c r="AK398" i="2"/>
  <c r="AJ398" i="2"/>
  <c r="AI398" i="2"/>
  <c r="AH398" i="2"/>
  <c r="AG398" i="2"/>
  <c r="AF398" i="2"/>
  <c r="AE398" i="2"/>
  <c r="AD398" i="2"/>
  <c r="AC398" i="2"/>
  <c r="AB398" i="2"/>
  <c r="AA398" i="2"/>
  <c r="Z398" i="2"/>
  <c r="Y398" i="2"/>
  <c r="X398" i="2"/>
  <c r="W398" i="2"/>
  <c r="AM398" i="2" s="1"/>
  <c r="AL397" i="2"/>
  <c r="AK397" i="2"/>
  <c r="AJ397" i="2"/>
  <c r="AI397" i="2"/>
  <c r="AH397" i="2"/>
  <c r="AG397" i="2"/>
  <c r="AF397" i="2"/>
  <c r="AE397" i="2"/>
  <c r="AD397" i="2"/>
  <c r="AC397" i="2"/>
  <c r="AB397" i="2"/>
  <c r="AA397" i="2"/>
  <c r="Z397" i="2"/>
  <c r="Y397" i="2"/>
  <c r="X397" i="2"/>
  <c r="W397" i="2"/>
  <c r="AM397" i="2" s="1"/>
  <c r="AL396" i="2"/>
  <c r="AK396" i="2"/>
  <c r="AJ396" i="2"/>
  <c r="AI396" i="2"/>
  <c r="AH396" i="2"/>
  <c r="AG396" i="2"/>
  <c r="AF396" i="2"/>
  <c r="AE396" i="2"/>
  <c r="AD396" i="2"/>
  <c r="AC396" i="2"/>
  <c r="AB396" i="2"/>
  <c r="AA396" i="2"/>
  <c r="Z396" i="2"/>
  <c r="Y396" i="2"/>
  <c r="X396" i="2"/>
  <c r="W396" i="2"/>
  <c r="AM396" i="2" s="1"/>
  <c r="AL395" i="2"/>
  <c r="AK395" i="2"/>
  <c r="AJ395" i="2"/>
  <c r="AI395" i="2"/>
  <c r="AH395" i="2"/>
  <c r="AG395" i="2"/>
  <c r="AF395" i="2"/>
  <c r="AE395" i="2"/>
  <c r="AD395" i="2"/>
  <c r="AC395" i="2"/>
  <c r="AB395" i="2"/>
  <c r="AA395" i="2"/>
  <c r="Z395" i="2"/>
  <c r="Y395" i="2"/>
  <c r="X395" i="2"/>
  <c r="W395" i="2"/>
  <c r="AM395" i="2" s="1"/>
  <c r="AL394" i="2"/>
  <c r="AK394" i="2"/>
  <c r="AJ394" i="2"/>
  <c r="AI394" i="2"/>
  <c r="AH394" i="2"/>
  <c r="AG394" i="2"/>
  <c r="AF394" i="2"/>
  <c r="AE394" i="2"/>
  <c r="AD394" i="2"/>
  <c r="AC394" i="2"/>
  <c r="AB394" i="2"/>
  <c r="AA394" i="2"/>
  <c r="Z394" i="2"/>
  <c r="Y394" i="2"/>
  <c r="X394" i="2"/>
  <c r="W394" i="2"/>
  <c r="AM394" i="2" s="1"/>
  <c r="AL393" i="2"/>
  <c r="AK393" i="2"/>
  <c r="AJ393" i="2"/>
  <c r="AI393" i="2"/>
  <c r="AH393" i="2"/>
  <c r="AG393" i="2"/>
  <c r="AF393" i="2"/>
  <c r="AE393" i="2"/>
  <c r="AD393" i="2"/>
  <c r="AC393" i="2"/>
  <c r="AB393" i="2"/>
  <c r="AA393" i="2"/>
  <c r="Z393" i="2"/>
  <c r="Y393" i="2"/>
  <c r="X393" i="2"/>
  <c r="W393" i="2"/>
  <c r="AM393" i="2" s="1"/>
  <c r="AL392" i="2"/>
  <c r="AK392" i="2"/>
  <c r="AJ392" i="2"/>
  <c r="AI392" i="2"/>
  <c r="AH392" i="2"/>
  <c r="AG392" i="2"/>
  <c r="AF392" i="2"/>
  <c r="AE392" i="2"/>
  <c r="AD392" i="2"/>
  <c r="AC392" i="2"/>
  <c r="AB392" i="2"/>
  <c r="AA392" i="2"/>
  <c r="Z392" i="2"/>
  <c r="Y392" i="2"/>
  <c r="X392" i="2"/>
  <c r="W392" i="2"/>
  <c r="AM392" i="2" s="1"/>
  <c r="AL391" i="2"/>
  <c r="AK391" i="2"/>
  <c r="AJ391" i="2"/>
  <c r="AI391" i="2"/>
  <c r="AH391" i="2"/>
  <c r="AG391" i="2"/>
  <c r="AF391" i="2"/>
  <c r="AE391" i="2"/>
  <c r="AD391" i="2"/>
  <c r="AC391" i="2"/>
  <c r="AB391" i="2"/>
  <c r="AA391" i="2"/>
  <c r="Z391" i="2"/>
  <c r="Y391" i="2"/>
  <c r="X391" i="2"/>
  <c r="W391" i="2"/>
  <c r="AM391" i="2" s="1"/>
  <c r="AL390" i="2"/>
  <c r="AK390" i="2"/>
  <c r="AJ390" i="2"/>
  <c r="AI390" i="2"/>
  <c r="AH390" i="2"/>
  <c r="AG390" i="2"/>
  <c r="AF390" i="2"/>
  <c r="AE390" i="2"/>
  <c r="AD390" i="2"/>
  <c r="AC390" i="2"/>
  <c r="AB390" i="2"/>
  <c r="AA390" i="2"/>
  <c r="Z390" i="2"/>
  <c r="Y390" i="2"/>
  <c r="X390" i="2"/>
  <c r="W390" i="2"/>
  <c r="AM390" i="2" s="1"/>
  <c r="AL389" i="2"/>
  <c r="AK389" i="2"/>
  <c r="AJ389" i="2"/>
  <c r="AI389" i="2"/>
  <c r="AH389" i="2"/>
  <c r="AG389" i="2"/>
  <c r="AF389" i="2"/>
  <c r="AE389" i="2"/>
  <c r="AD389" i="2"/>
  <c r="AC389" i="2"/>
  <c r="AB389" i="2"/>
  <c r="AA389" i="2"/>
  <c r="Z389" i="2"/>
  <c r="Y389" i="2"/>
  <c r="X389" i="2"/>
  <c r="W389" i="2"/>
  <c r="AM389" i="2" s="1"/>
  <c r="AL388" i="2"/>
  <c r="AK388" i="2"/>
  <c r="AJ388" i="2"/>
  <c r="AI388" i="2"/>
  <c r="AH388" i="2"/>
  <c r="AG388" i="2"/>
  <c r="AF388" i="2"/>
  <c r="AE388" i="2"/>
  <c r="AD388" i="2"/>
  <c r="AC388" i="2"/>
  <c r="AB388" i="2"/>
  <c r="AA388" i="2"/>
  <c r="Z388" i="2"/>
  <c r="Y388" i="2"/>
  <c r="X388" i="2"/>
  <c r="W388" i="2"/>
  <c r="AM388" i="2" s="1"/>
  <c r="AL387" i="2"/>
  <c r="AK387" i="2"/>
  <c r="AJ387" i="2"/>
  <c r="AI387" i="2"/>
  <c r="AH387" i="2"/>
  <c r="AG387" i="2"/>
  <c r="AF387" i="2"/>
  <c r="AE387" i="2"/>
  <c r="AD387" i="2"/>
  <c r="AC387" i="2"/>
  <c r="AB387" i="2"/>
  <c r="AA387" i="2"/>
  <c r="Z387" i="2"/>
  <c r="Y387" i="2"/>
  <c r="X387" i="2"/>
  <c r="W387" i="2"/>
  <c r="AM387" i="2" s="1"/>
  <c r="AL386" i="2"/>
  <c r="AK386" i="2"/>
  <c r="AJ386" i="2"/>
  <c r="AI386" i="2"/>
  <c r="AH386" i="2"/>
  <c r="AG386" i="2"/>
  <c r="AF386" i="2"/>
  <c r="AE386" i="2"/>
  <c r="AD386" i="2"/>
  <c r="AC386" i="2"/>
  <c r="AB386" i="2"/>
  <c r="AA386" i="2"/>
  <c r="Z386" i="2"/>
  <c r="Y386" i="2"/>
  <c r="X386" i="2"/>
  <c r="W386" i="2"/>
  <c r="AM386" i="2" s="1"/>
  <c r="AL385" i="2"/>
  <c r="AK385" i="2"/>
  <c r="AJ385" i="2"/>
  <c r="AI385" i="2"/>
  <c r="AH385" i="2"/>
  <c r="AG385" i="2"/>
  <c r="AF385" i="2"/>
  <c r="AE385" i="2"/>
  <c r="AD385" i="2"/>
  <c r="AC385" i="2"/>
  <c r="AB385" i="2"/>
  <c r="AA385" i="2"/>
  <c r="Z385" i="2"/>
  <c r="Y385" i="2"/>
  <c r="X385" i="2"/>
  <c r="W385" i="2"/>
  <c r="AM385" i="2" s="1"/>
  <c r="AL384" i="2"/>
  <c r="AK384" i="2"/>
  <c r="AJ384" i="2"/>
  <c r="AI384" i="2"/>
  <c r="AH384" i="2"/>
  <c r="AG384" i="2"/>
  <c r="AF384" i="2"/>
  <c r="AE384" i="2"/>
  <c r="AD384" i="2"/>
  <c r="AC384" i="2"/>
  <c r="AB384" i="2"/>
  <c r="AA384" i="2"/>
  <c r="Z384" i="2"/>
  <c r="Y384" i="2"/>
  <c r="X384" i="2"/>
  <c r="W384" i="2"/>
  <c r="AM384" i="2" s="1"/>
  <c r="AL383" i="2"/>
  <c r="AK383" i="2"/>
  <c r="AJ383" i="2"/>
  <c r="AI383" i="2"/>
  <c r="AH383" i="2"/>
  <c r="AG383" i="2"/>
  <c r="AF383" i="2"/>
  <c r="AE383" i="2"/>
  <c r="AD383" i="2"/>
  <c r="AC383" i="2"/>
  <c r="AB383" i="2"/>
  <c r="AA383" i="2"/>
  <c r="Z383" i="2"/>
  <c r="Y383" i="2"/>
  <c r="X383" i="2"/>
  <c r="W383" i="2"/>
  <c r="AM383" i="2" s="1"/>
  <c r="AL382" i="2"/>
  <c r="AK382" i="2"/>
  <c r="AJ382" i="2"/>
  <c r="AI382" i="2"/>
  <c r="AH382" i="2"/>
  <c r="AG382" i="2"/>
  <c r="AF382" i="2"/>
  <c r="AE382" i="2"/>
  <c r="AD382" i="2"/>
  <c r="AC382" i="2"/>
  <c r="AB382" i="2"/>
  <c r="AA382" i="2"/>
  <c r="Z382" i="2"/>
  <c r="Y382" i="2"/>
  <c r="X382" i="2"/>
  <c r="W382" i="2"/>
  <c r="AM382" i="2" s="1"/>
  <c r="AL381" i="2"/>
  <c r="AK381" i="2"/>
  <c r="AJ381" i="2"/>
  <c r="AI381" i="2"/>
  <c r="AH381" i="2"/>
  <c r="AG381" i="2"/>
  <c r="AF381" i="2"/>
  <c r="AE381" i="2"/>
  <c r="AD381" i="2"/>
  <c r="AC381" i="2"/>
  <c r="AB381" i="2"/>
  <c r="AA381" i="2"/>
  <c r="Z381" i="2"/>
  <c r="Y381" i="2"/>
  <c r="X381" i="2"/>
  <c r="W381" i="2"/>
  <c r="AM381" i="2" s="1"/>
  <c r="AL380" i="2"/>
  <c r="AK380" i="2"/>
  <c r="AJ380" i="2"/>
  <c r="AI380" i="2"/>
  <c r="AH380" i="2"/>
  <c r="AG380" i="2"/>
  <c r="AF380" i="2"/>
  <c r="AE380" i="2"/>
  <c r="AD380" i="2"/>
  <c r="AC380" i="2"/>
  <c r="AB380" i="2"/>
  <c r="AM380" i="2" s="1"/>
  <c r="AA380" i="2"/>
  <c r="Z380" i="2"/>
  <c r="Y380" i="2"/>
  <c r="X380" i="2"/>
  <c r="W380" i="2"/>
  <c r="AL379" i="2"/>
  <c r="AK379" i="2"/>
  <c r="AJ379" i="2"/>
  <c r="AI379" i="2"/>
  <c r="AH379" i="2"/>
  <c r="AG379" i="2"/>
  <c r="AF379" i="2"/>
  <c r="AE379" i="2"/>
  <c r="AD379" i="2"/>
  <c r="AC379" i="2"/>
  <c r="AB379" i="2"/>
  <c r="AA379" i="2"/>
  <c r="Z379" i="2"/>
  <c r="Y379" i="2"/>
  <c r="X379" i="2"/>
  <c r="W379" i="2"/>
  <c r="AM379" i="2" s="1"/>
  <c r="AL378" i="2"/>
  <c r="AK378" i="2"/>
  <c r="AJ378" i="2"/>
  <c r="AI378" i="2"/>
  <c r="AH378" i="2"/>
  <c r="AG378" i="2"/>
  <c r="AF378" i="2"/>
  <c r="AE378" i="2"/>
  <c r="AD378" i="2"/>
  <c r="AC378" i="2"/>
  <c r="AB378" i="2"/>
  <c r="AA378" i="2"/>
  <c r="Z378" i="2"/>
  <c r="Y378" i="2"/>
  <c r="X378" i="2"/>
  <c r="W378" i="2"/>
  <c r="AM378" i="2" s="1"/>
  <c r="AL377" i="2"/>
  <c r="AK377" i="2"/>
  <c r="AJ377" i="2"/>
  <c r="AI377" i="2"/>
  <c r="AH377" i="2"/>
  <c r="AG377" i="2"/>
  <c r="AF377" i="2"/>
  <c r="AE377" i="2"/>
  <c r="AD377" i="2"/>
  <c r="AC377" i="2"/>
  <c r="AB377" i="2"/>
  <c r="AA377" i="2"/>
  <c r="Z377" i="2"/>
  <c r="Y377" i="2"/>
  <c r="X377" i="2"/>
  <c r="W377" i="2"/>
  <c r="AM377" i="2" s="1"/>
  <c r="AL376" i="2"/>
  <c r="AK376" i="2"/>
  <c r="AJ376" i="2"/>
  <c r="AI376" i="2"/>
  <c r="AH376" i="2"/>
  <c r="AG376" i="2"/>
  <c r="AF376" i="2"/>
  <c r="AE376" i="2"/>
  <c r="AD376" i="2"/>
  <c r="AC376" i="2"/>
  <c r="AB376" i="2"/>
  <c r="AA376" i="2"/>
  <c r="Z376" i="2"/>
  <c r="Y376" i="2"/>
  <c r="X376" i="2"/>
  <c r="W376" i="2"/>
  <c r="AM376" i="2" s="1"/>
  <c r="AL375" i="2"/>
  <c r="AK375" i="2"/>
  <c r="AJ375" i="2"/>
  <c r="AI375" i="2"/>
  <c r="AH375" i="2"/>
  <c r="AG375" i="2"/>
  <c r="AF375" i="2"/>
  <c r="AE375" i="2"/>
  <c r="AD375" i="2"/>
  <c r="AC375" i="2"/>
  <c r="AB375" i="2"/>
  <c r="AA375" i="2"/>
  <c r="Z375" i="2"/>
  <c r="Y375" i="2"/>
  <c r="X375" i="2"/>
  <c r="W375" i="2"/>
  <c r="AM375" i="2" s="1"/>
  <c r="AL374" i="2"/>
  <c r="AK374" i="2"/>
  <c r="AJ374" i="2"/>
  <c r="AI374" i="2"/>
  <c r="AH374" i="2"/>
  <c r="AG374" i="2"/>
  <c r="AF374" i="2"/>
  <c r="AE374" i="2"/>
  <c r="AD374" i="2"/>
  <c r="AC374" i="2"/>
  <c r="AB374" i="2"/>
  <c r="AA374" i="2"/>
  <c r="Z374" i="2"/>
  <c r="Y374" i="2"/>
  <c r="X374" i="2"/>
  <c r="W374" i="2"/>
  <c r="AM374" i="2" s="1"/>
  <c r="AL373" i="2"/>
  <c r="AK373" i="2"/>
  <c r="AJ373" i="2"/>
  <c r="AI373" i="2"/>
  <c r="AH373" i="2"/>
  <c r="AG373" i="2"/>
  <c r="AF373" i="2"/>
  <c r="AE373" i="2"/>
  <c r="AD373" i="2"/>
  <c r="AC373" i="2"/>
  <c r="AB373" i="2"/>
  <c r="AA373" i="2"/>
  <c r="Z373" i="2"/>
  <c r="Y373" i="2"/>
  <c r="X373" i="2"/>
  <c r="W373" i="2"/>
  <c r="AM373" i="2" s="1"/>
  <c r="AL372" i="2"/>
  <c r="AK372" i="2"/>
  <c r="AJ372" i="2"/>
  <c r="AI372" i="2"/>
  <c r="AH372" i="2"/>
  <c r="AG372" i="2"/>
  <c r="AF372" i="2"/>
  <c r="AE372" i="2"/>
  <c r="AD372" i="2"/>
  <c r="AC372" i="2"/>
  <c r="AB372" i="2"/>
  <c r="AA372" i="2"/>
  <c r="Z372" i="2"/>
  <c r="Y372" i="2"/>
  <c r="X372" i="2"/>
  <c r="W372" i="2"/>
  <c r="AM372" i="2" s="1"/>
  <c r="AL371" i="2"/>
  <c r="AK371" i="2"/>
  <c r="AJ371" i="2"/>
  <c r="AI371" i="2"/>
  <c r="AH371" i="2"/>
  <c r="AG371" i="2"/>
  <c r="AF371" i="2"/>
  <c r="AE371" i="2"/>
  <c r="AD371" i="2"/>
  <c r="AC371" i="2"/>
  <c r="AB371" i="2"/>
  <c r="AA371" i="2"/>
  <c r="Z371" i="2"/>
  <c r="Y371" i="2"/>
  <c r="X371" i="2"/>
  <c r="W371" i="2"/>
  <c r="AM371" i="2" s="1"/>
  <c r="AL370" i="2"/>
  <c r="AK370" i="2"/>
  <c r="AJ370" i="2"/>
  <c r="AI370" i="2"/>
  <c r="AH370" i="2"/>
  <c r="AG370" i="2"/>
  <c r="AF370" i="2"/>
  <c r="AE370" i="2"/>
  <c r="AD370" i="2"/>
  <c r="AC370" i="2"/>
  <c r="AB370" i="2"/>
  <c r="AA370" i="2"/>
  <c r="Z370" i="2"/>
  <c r="Y370" i="2"/>
  <c r="X370" i="2"/>
  <c r="W370" i="2"/>
  <c r="AM370" i="2" s="1"/>
  <c r="AL369" i="2"/>
  <c r="AK369" i="2"/>
  <c r="AJ369" i="2"/>
  <c r="AI369" i="2"/>
  <c r="AH369" i="2"/>
  <c r="AG369" i="2"/>
  <c r="AF369" i="2"/>
  <c r="AE369" i="2"/>
  <c r="AD369" i="2"/>
  <c r="AC369" i="2"/>
  <c r="AB369" i="2"/>
  <c r="AA369" i="2"/>
  <c r="Z369" i="2"/>
  <c r="Y369" i="2"/>
  <c r="X369" i="2"/>
  <c r="W369" i="2"/>
  <c r="AM369" i="2" s="1"/>
  <c r="AL368" i="2"/>
  <c r="AK368" i="2"/>
  <c r="AJ368" i="2"/>
  <c r="AI368" i="2"/>
  <c r="AH368" i="2"/>
  <c r="AG368" i="2"/>
  <c r="AF368" i="2"/>
  <c r="AE368" i="2"/>
  <c r="AD368" i="2"/>
  <c r="AC368" i="2"/>
  <c r="AB368" i="2"/>
  <c r="AA368" i="2"/>
  <c r="Z368" i="2"/>
  <c r="Y368" i="2"/>
  <c r="X368" i="2"/>
  <c r="W368" i="2"/>
  <c r="AM368" i="2" s="1"/>
  <c r="AL367" i="2"/>
  <c r="AK367" i="2"/>
  <c r="AJ367" i="2"/>
  <c r="AI367" i="2"/>
  <c r="AH367" i="2"/>
  <c r="AG367" i="2"/>
  <c r="AF367" i="2"/>
  <c r="AE367" i="2"/>
  <c r="AD367" i="2"/>
  <c r="AC367" i="2"/>
  <c r="AB367" i="2"/>
  <c r="AA367" i="2"/>
  <c r="Z367" i="2"/>
  <c r="Y367" i="2"/>
  <c r="X367" i="2"/>
  <c r="W367" i="2"/>
  <c r="AM367" i="2" s="1"/>
  <c r="AL366" i="2"/>
  <c r="AK366" i="2"/>
  <c r="AJ366" i="2"/>
  <c r="AI366" i="2"/>
  <c r="AH366" i="2"/>
  <c r="AG366" i="2"/>
  <c r="AF366" i="2"/>
  <c r="AE366" i="2"/>
  <c r="AD366" i="2"/>
  <c r="AC366" i="2"/>
  <c r="AB366" i="2"/>
  <c r="AA366" i="2"/>
  <c r="Z366" i="2"/>
  <c r="Y366" i="2"/>
  <c r="X366" i="2"/>
  <c r="W366" i="2"/>
  <c r="AM366" i="2" s="1"/>
  <c r="AL365" i="2"/>
  <c r="AK365" i="2"/>
  <c r="AJ365" i="2"/>
  <c r="AI365" i="2"/>
  <c r="AH365" i="2"/>
  <c r="AG365" i="2"/>
  <c r="AF365" i="2"/>
  <c r="AE365" i="2"/>
  <c r="AD365" i="2"/>
  <c r="AC365" i="2"/>
  <c r="AB365" i="2"/>
  <c r="AA365" i="2"/>
  <c r="Z365" i="2"/>
  <c r="Y365" i="2"/>
  <c r="X365" i="2"/>
  <c r="W365" i="2"/>
  <c r="AM365" i="2" s="1"/>
  <c r="AL364" i="2"/>
  <c r="AK364" i="2"/>
  <c r="AJ364" i="2"/>
  <c r="AI364" i="2"/>
  <c r="AH364" i="2"/>
  <c r="AG364" i="2"/>
  <c r="AF364" i="2"/>
  <c r="AE364" i="2"/>
  <c r="AD364" i="2"/>
  <c r="AC364" i="2"/>
  <c r="AB364" i="2"/>
  <c r="AM364" i="2" s="1"/>
  <c r="AA364" i="2"/>
  <c r="Z364" i="2"/>
  <c r="Y364" i="2"/>
  <c r="X364" i="2"/>
  <c r="W364" i="2"/>
  <c r="AL363" i="2"/>
  <c r="AK363" i="2"/>
  <c r="AJ363" i="2"/>
  <c r="AI363" i="2"/>
  <c r="AH363" i="2"/>
  <c r="AG363" i="2"/>
  <c r="AF363" i="2"/>
  <c r="AE363" i="2"/>
  <c r="AD363" i="2"/>
  <c r="AC363" i="2"/>
  <c r="AB363" i="2"/>
  <c r="AA363" i="2"/>
  <c r="Z363" i="2"/>
  <c r="Y363" i="2"/>
  <c r="X363" i="2"/>
  <c r="W363" i="2"/>
  <c r="AM363" i="2" s="1"/>
  <c r="AL362" i="2"/>
  <c r="AK362" i="2"/>
  <c r="AJ362" i="2"/>
  <c r="AI362" i="2"/>
  <c r="AH362" i="2"/>
  <c r="AG362" i="2"/>
  <c r="AF362" i="2"/>
  <c r="AE362" i="2"/>
  <c r="AD362" i="2"/>
  <c r="AC362" i="2"/>
  <c r="AB362" i="2"/>
  <c r="AA362" i="2"/>
  <c r="Z362" i="2"/>
  <c r="Y362" i="2"/>
  <c r="X362" i="2"/>
  <c r="W362" i="2"/>
  <c r="AM362" i="2" s="1"/>
  <c r="AL361" i="2"/>
  <c r="AK361" i="2"/>
  <c r="AJ361" i="2"/>
  <c r="AI361" i="2"/>
  <c r="AH361" i="2"/>
  <c r="AG361" i="2"/>
  <c r="AF361" i="2"/>
  <c r="AE361" i="2"/>
  <c r="AD361" i="2"/>
  <c r="AC361" i="2"/>
  <c r="AB361" i="2"/>
  <c r="AA361" i="2"/>
  <c r="Z361" i="2"/>
  <c r="Y361" i="2"/>
  <c r="X361" i="2"/>
  <c r="W361" i="2"/>
  <c r="AM361" i="2" s="1"/>
  <c r="AL360" i="2"/>
  <c r="AK360" i="2"/>
  <c r="AJ360" i="2"/>
  <c r="AI360" i="2"/>
  <c r="AH360" i="2"/>
  <c r="AG360" i="2"/>
  <c r="AF360" i="2"/>
  <c r="AE360" i="2"/>
  <c r="AD360" i="2"/>
  <c r="AC360" i="2"/>
  <c r="AB360" i="2"/>
  <c r="AA360" i="2"/>
  <c r="Z360" i="2"/>
  <c r="Y360" i="2"/>
  <c r="X360" i="2"/>
  <c r="W360" i="2"/>
  <c r="AM360" i="2" s="1"/>
  <c r="AL359" i="2"/>
  <c r="AK359" i="2"/>
  <c r="AJ359" i="2"/>
  <c r="AI359" i="2"/>
  <c r="AH359" i="2"/>
  <c r="AG359" i="2"/>
  <c r="AF359" i="2"/>
  <c r="AE359" i="2"/>
  <c r="AD359" i="2"/>
  <c r="AC359" i="2"/>
  <c r="AB359" i="2"/>
  <c r="AA359" i="2"/>
  <c r="Z359" i="2"/>
  <c r="Y359" i="2"/>
  <c r="X359" i="2"/>
  <c r="W359" i="2"/>
  <c r="AM359" i="2" s="1"/>
  <c r="AL358" i="2"/>
  <c r="AK358" i="2"/>
  <c r="AJ358" i="2"/>
  <c r="AI358" i="2"/>
  <c r="AH358" i="2"/>
  <c r="AG358" i="2"/>
  <c r="AF358" i="2"/>
  <c r="AE358" i="2"/>
  <c r="AD358" i="2"/>
  <c r="AC358" i="2"/>
  <c r="AB358" i="2"/>
  <c r="AA358" i="2"/>
  <c r="Z358" i="2"/>
  <c r="Y358" i="2"/>
  <c r="X358" i="2"/>
  <c r="W358" i="2"/>
  <c r="AM358" i="2" s="1"/>
  <c r="AL357" i="2"/>
  <c r="AK357" i="2"/>
  <c r="AJ357" i="2"/>
  <c r="AI357" i="2"/>
  <c r="AH357" i="2"/>
  <c r="AG357" i="2"/>
  <c r="AF357" i="2"/>
  <c r="AE357" i="2"/>
  <c r="AD357" i="2"/>
  <c r="AC357" i="2"/>
  <c r="AB357" i="2"/>
  <c r="AA357" i="2"/>
  <c r="Z357" i="2"/>
  <c r="Y357" i="2"/>
  <c r="X357" i="2"/>
  <c r="W357" i="2"/>
  <c r="AM357" i="2" s="1"/>
  <c r="AL356" i="2"/>
  <c r="AK356" i="2"/>
  <c r="AJ356" i="2"/>
  <c r="AI356" i="2"/>
  <c r="AH356" i="2"/>
  <c r="AG356" i="2"/>
  <c r="AF356" i="2"/>
  <c r="AE356" i="2"/>
  <c r="AD356" i="2"/>
  <c r="AC356" i="2"/>
  <c r="AB356" i="2"/>
  <c r="AA356" i="2"/>
  <c r="Z356" i="2"/>
  <c r="Y356" i="2"/>
  <c r="X356" i="2"/>
  <c r="W356" i="2"/>
  <c r="AM356" i="2" s="1"/>
  <c r="AL355" i="2"/>
  <c r="AK355" i="2"/>
  <c r="AJ355" i="2"/>
  <c r="AI355" i="2"/>
  <c r="AH355" i="2"/>
  <c r="AG355" i="2"/>
  <c r="AF355" i="2"/>
  <c r="AE355" i="2"/>
  <c r="AD355" i="2"/>
  <c r="AC355" i="2"/>
  <c r="AB355" i="2"/>
  <c r="AA355" i="2"/>
  <c r="Z355" i="2"/>
  <c r="Y355" i="2"/>
  <c r="X355" i="2"/>
  <c r="W355" i="2"/>
  <c r="AM355" i="2" s="1"/>
  <c r="AL354" i="2"/>
  <c r="AK354" i="2"/>
  <c r="AJ354" i="2"/>
  <c r="AI354" i="2"/>
  <c r="AH354" i="2"/>
  <c r="AG354" i="2"/>
  <c r="AF354" i="2"/>
  <c r="AE354" i="2"/>
  <c r="AD354" i="2"/>
  <c r="AC354" i="2"/>
  <c r="AB354" i="2"/>
  <c r="AA354" i="2"/>
  <c r="Z354" i="2"/>
  <c r="Y354" i="2"/>
  <c r="X354" i="2"/>
  <c r="W354" i="2"/>
  <c r="AM354" i="2" s="1"/>
  <c r="AL353" i="2"/>
  <c r="AK353" i="2"/>
  <c r="AJ353" i="2"/>
  <c r="AI353" i="2"/>
  <c r="AH353" i="2"/>
  <c r="AG353" i="2"/>
  <c r="AF353" i="2"/>
  <c r="AE353" i="2"/>
  <c r="AD353" i="2"/>
  <c r="AC353" i="2"/>
  <c r="AB353" i="2"/>
  <c r="AA353" i="2"/>
  <c r="Z353" i="2"/>
  <c r="Y353" i="2"/>
  <c r="X353" i="2"/>
  <c r="W353" i="2"/>
  <c r="AM353" i="2" s="1"/>
  <c r="AL352" i="2"/>
  <c r="AK352" i="2"/>
  <c r="AJ352" i="2"/>
  <c r="AI352" i="2"/>
  <c r="AH352" i="2"/>
  <c r="AG352" i="2"/>
  <c r="AF352" i="2"/>
  <c r="AE352" i="2"/>
  <c r="AD352" i="2"/>
  <c r="AC352" i="2"/>
  <c r="AB352" i="2"/>
  <c r="AA352" i="2"/>
  <c r="Z352" i="2"/>
  <c r="Y352" i="2"/>
  <c r="X352" i="2"/>
  <c r="W352" i="2"/>
  <c r="AM352" i="2" s="1"/>
  <c r="AL351" i="2"/>
  <c r="AK351" i="2"/>
  <c r="AJ351" i="2"/>
  <c r="AI351" i="2"/>
  <c r="AH351" i="2"/>
  <c r="AG351" i="2"/>
  <c r="AF351" i="2"/>
  <c r="AE351" i="2"/>
  <c r="AD351" i="2"/>
  <c r="AC351" i="2"/>
  <c r="AB351" i="2"/>
  <c r="AA351" i="2"/>
  <c r="Z351" i="2"/>
  <c r="Y351" i="2"/>
  <c r="X351" i="2"/>
  <c r="W351" i="2"/>
  <c r="AM351" i="2" s="1"/>
  <c r="AL350" i="2"/>
  <c r="AK350" i="2"/>
  <c r="AJ350" i="2"/>
  <c r="AI350" i="2"/>
  <c r="AH350" i="2"/>
  <c r="AG350" i="2"/>
  <c r="AF350" i="2"/>
  <c r="AE350" i="2"/>
  <c r="AD350" i="2"/>
  <c r="AC350" i="2"/>
  <c r="AB350" i="2"/>
  <c r="AA350" i="2"/>
  <c r="Z350" i="2"/>
  <c r="Y350" i="2"/>
  <c r="X350" i="2"/>
  <c r="W350" i="2"/>
  <c r="AM350" i="2" s="1"/>
  <c r="AL349" i="2"/>
  <c r="AK349" i="2"/>
  <c r="AJ349" i="2"/>
  <c r="AI349" i="2"/>
  <c r="AH349" i="2"/>
  <c r="AG349" i="2"/>
  <c r="AF349" i="2"/>
  <c r="AE349" i="2"/>
  <c r="AD349" i="2"/>
  <c r="AC349" i="2"/>
  <c r="AB349" i="2"/>
  <c r="AA349" i="2"/>
  <c r="Z349" i="2"/>
  <c r="Y349" i="2"/>
  <c r="X349" i="2"/>
  <c r="W349" i="2"/>
  <c r="AM349" i="2" s="1"/>
  <c r="AL348" i="2"/>
  <c r="AK348" i="2"/>
  <c r="AJ348" i="2"/>
  <c r="AI348" i="2"/>
  <c r="AH348" i="2"/>
  <c r="AG348" i="2"/>
  <c r="AF348" i="2"/>
  <c r="AE348" i="2"/>
  <c r="AD348" i="2"/>
  <c r="AC348" i="2"/>
  <c r="AB348" i="2"/>
  <c r="AA348" i="2"/>
  <c r="Z348" i="2"/>
  <c r="Y348" i="2"/>
  <c r="X348" i="2"/>
  <c r="W348" i="2"/>
  <c r="AM348" i="2" s="1"/>
  <c r="AL347" i="2"/>
  <c r="AK347" i="2"/>
  <c r="AJ347" i="2"/>
  <c r="AI347" i="2"/>
  <c r="AH347" i="2"/>
  <c r="AG347" i="2"/>
  <c r="AF347" i="2"/>
  <c r="AE347" i="2"/>
  <c r="AD347" i="2"/>
  <c r="AC347" i="2"/>
  <c r="AB347" i="2"/>
  <c r="AA347" i="2"/>
  <c r="Z347" i="2"/>
  <c r="Y347" i="2"/>
  <c r="X347" i="2"/>
  <c r="W347" i="2"/>
  <c r="AM347" i="2" s="1"/>
  <c r="AL346" i="2"/>
  <c r="AK346" i="2"/>
  <c r="AJ346" i="2"/>
  <c r="AI346" i="2"/>
  <c r="AH346" i="2"/>
  <c r="AG346" i="2"/>
  <c r="AF346" i="2"/>
  <c r="AE346" i="2"/>
  <c r="AD346" i="2"/>
  <c r="AC346" i="2"/>
  <c r="AB346" i="2"/>
  <c r="AA346" i="2"/>
  <c r="Z346" i="2"/>
  <c r="Y346" i="2"/>
  <c r="X346" i="2"/>
  <c r="W346" i="2"/>
  <c r="AM346" i="2" s="1"/>
  <c r="AL345" i="2"/>
  <c r="AK345" i="2"/>
  <c r="AJ345" i="2"/>
  <c r="AI345" i="2"/>
  <c r="AH345" i="2"/>
  <c r="AG345" i="2"/>
  <c r="AF345" i="2"/>
  <c r="AE345" i="2"/>
  <c r="AD345" i="2"/>
  <c r="AC345" i="2"/>
  <c r="AB345" i="2"/>
  <c r="AA345" i="2"/>
  <c r="Z345" i="2"/>
  <c r="Y345" i="2"/>
  <c r="X345" i="2"/>
  <c r="W345" i="2"/>
  <c r="AM345" i="2" s="1"/>
  <c r="AL344" i="2"/>
  <c r="AK344" i="2"/>
  <c r="AJ344" i="2"/>
  <c r="AI344" i="2"/>
  <c r="AH344" i="2"/>
  <c r="AG344" i="2"/>
  <c r="AF344" i="2"/>
  <c r="AE344" i="2"/>
  <c r="AD344" i="2"/>
  <c r="AC344" i="2"/>
  <c r="AB344" i="2"/>
  <c r="AA344" i="2"/>
  <c r="Z344" i="2"/>
  <c r="Y344" i="2"/>
  <c r="X344" i="2"/>
  <c r="W344" i="2"/>
  <c r="AM344" i="2" s="1"/>
  <c r="AL343" i="2"/>
  <c r="AK343" i="2"/>
  <c r="AJ343" i="2"/>
  <c r="AI343" i="2"/>
  <c r="AH343" i="2"/>
  <c r="AG343" i="2"/>
  <c r="AF343" i="2"/>
  <c r="AE343" i="2"/>
  <c r="AD343" i="2"/>
  <c r="AC343" i="2"/>
  <c r="AB343" i="2"/>
  <c r="AA343" i="2"/>
  <c r="Z343" i="2"/>
  <c r="Y343" i="2"/>
  <c r="X343" i="2"/>
  <c r="W343" i="2"/>
  <c r="AM343" i="2" s="1"/>
  <c r="AL342" i="2"/>
  <c r="AK342" i="2"/>
  <c r="AJ342" i="2"/>
  <c r="AI342" i="2"/>
  <c r="AH342" i="2"/>
  <c r="AG342" i="2"/>
  <c r="AF342" i="2"/>
  <c r="AE342" i="2"/>
  <c r="AD342" i="2"/>
  <c r="AC342" i="2"/>
  <c r="AB342" i="2"/>
  <c r="AA342" i="2"/>
  <c r="Z342" i="2"/>
  <c r="Y342" i="2"/>
  <c r="X342" i="2"/>
  <c r="W342" i="2"/>
  <c r="AM342" i="2" s="1"/>
  <c r="AL341" i="2"/>
  <c r="AK341" i="2"/>
  <c r="AJ341" i="2"/>
  <c r="AI341" i="2"/>
  <c r="AH341" i="2"/>
  <c r="AG341" i="2"/>
  <c r="AF341" i="2"/>
  <c r="AE341" i="2"/>
  <c r="AD341" i="2"/>
  <c r="AC341" i="2"/>
  <c r="AB341" i="2"/>
  <c r="AA341" i="2"/>
  <c r="Z341" i="2"/>
  <c r="Y341" i="2"/>
  <c r="X341" i="2"/>
  <c r="W341" i="2"/>
  <c r="AM341" i="2" s="1"/>
  <c r="AL340" i="2"/>
  <c r="AK340" i="2"/>
  <c r="AJ340" i="2"/>
  <c r="AI340" i="2"/>
  <c r="AH340" i="2"/>
  <c r="AG340" i="2"/>
  <c r="AF340" i="2"/>
  <c r="AE340" i="2"/>
  <c r="AD340" i="2"/>
  <c r="AC340" i="2"/>
  <c r="AB340" i="2"/>
  <c r="AA340" i="2"/>
  <c r="Z340" i="2"/>
  <c r="Y340" i="2"/>
  <c r="X340" i="2"/>
  <c r="W340" i="2"/>
  <c r="AM340" i="2" s="1"/>
  <c r="AL339" i="2"/>
  <c r="AK339" i="2"/>
  <c r="AJ339" i="2"/>
  <c r="AI339" i="2"/>
  <c r="AH339" i="2"/>
  <c r="AG339" i="2"/>
  <c r="AF339" i="2"/>
  <c r="AE339" i="2"/>
  <c r="AD339" i="2"/>
  <c r="AC339" i="2"/>
  <c r="AB339" i="2"/>
  <c r="AA339" i="2"/>
  <c r="Z339" i="2"/>
  <c r="Y339" i="2"/>
  <c r="X339" i="2"/>
  <c r="W339" i="2"/>
  <c r="AM339" i="2" s="1"/>
  <c r="AL338" i="2"/>
  <c r="AK338" i="2"/>
  <c r="AJ338" i="2"/>
  <c r="AI338" i="2"/>
  <c r="AH338" i="2"/>
  <c r="AG338" i="2"/>
  <c r="AF338" i="2"/>
  <c r="AE338" i="2"/>
  <c r="AD338" i="2"/>
  <c r="AC338" i="2"/>
  <c r="AB338" i="2"/>
  <c r="AA338" i="2"/>
  <c r="Z338" i="2"/>
  <c r="Y338" i="2"/>
  <c r="X338" i="2"/>
  <c r="W338" i="2"/>
  <c r="AM338" i="2" s="1"/>
  <c r="AL337" i="2"/>
  <c r="AK337" i="2"/>
  <c r="AJ337" i="2"/>
  <c r="AI337" i="2"/>
  <c r="AH337" i="2"/>
  <c r="AG337" i="2"/>
  <c r="AF337" i="2"/>
  <c r="AE337" i="2"/>
  <c r="AD337" i="2"/>
  <c r="AC337" i="2"/>
  <c r="AB337" i="2"/>
  <c r="AA337" i="2"/>
  <c r="Z337" i="2"/>
  <c r="Y337" i="2"/>
  <c r="X337" i="2"/>
  <c r="W337" i="2"/>
  <c r="AM337" i="2" s="1"/>
  <c r="AL336" i="2"/>
  <c r="AK336" i="2"/>
  <c r="AJ336" i="2"/>
  <c r="AI336" i="2"/>
  <c r="AH336" i="2"/>
  <c r="AG336" i="2"/>
  <c r="AF336" i="2"/>
  <c r="AE336" i="2"/>
  <c r="AD336" i="2"/>
  <c r="AC336" i="2"/>
  <c r="AB336" i="2"/>
  <c r="AA336" i="2"/>
  <c r="Z336" i="2"/>
  <c r="Y336" i="2"/>
  <c r="X336" i="2"/>
  <c r="W336" i="2"/>
  <c r="AM336" i="2" s="1"/>
  <c r="AL335" i="2"/>
  <c r="AK335" i="2"/>
  <c r="AJ335" i="2"/>
  <c r="AI335" i="2"/>
  <c r="AH335" i="2"/>
  <c r="AG335" i="2"/>
  <c r="AF335" i="2"/>
  <c r="AE335" i="2"/>
  <c r="AD335" i="2"/>
  <c r="AC335" i="2"/>
  <c r="AB335" i="2"/>
  <c r="AA335" i="2"/>
  <c r="Z335" i="2"/>
  <c r="Y335" i="2"/>
  <c r="X335" i="2"/>
  <c r="W335" i="2"/>
  <c r="AM335" i="2" s="1"/>
  <c r="AL334" i="2"/>
  <c r="AK334" i="2"/>
  <c r="AJ334" i="2"/>
  <c r="AI334" i="2"/>
  <c r="AH334" i="2"/>
  <c r="AG334" i="2"/>
  <c r="AF334" i="2"/>
  <c r="AE334" i="2"/>
  <c r="AD334" i="2"/>
  <c r="AC334" i="2"/>
  <c r="AB334" i="2"/>
  <c r="AA334" i="2"/>
  <c r="Z334" i="2"/>
  <c r="Y334" i="2"/>
  <c r="X334" i="2"/>
  <c r="W334" i="2"/>
  <c r="AM334" i="2" s="1"/>
  <c r="AL333" i="2"/>
  <c r="AK333" i="2"/>
  <c r="AJ333" i="2"/>
  <c r="AI333" i="2"/>
  <c r="AH333" i="2"/>
  <c r="AG333" i="2"/>
  <c r="AF333" i="2"/>
  <c r="AE333" i="2"/>
  <c r="AD333" i="2"/>
  <c r="AC333" i="2"/>
  <c r="AB333" i="2"/>
  <c r="AA333" i="2"/>
  <c r="Z333" i="2"/>
  <c r="Y333" i="2"/>
  <c r="X333" i="2"/>
  <c r="W333" i="2"/>
  <c r="AM333" i="2" s="1"/>
  <c r="AL332" i="2"/>
  <c r="AK332" i="2"/>
  <c r="AJ332" i="2"/>
  <c r="AI332" i="2"/>
  <c r="AH332" i="2"/>
  <c r="AG332" i="2"/>
  <c r="AF332" i="2"/>
  <c r="AE332" i="2"/>
  <c r="AD332" i="2"/>
  <c r="AC332" i="2"/>
  <c r="AB332" i="2"/>
  <c r="AM332" i="2" s="1"/>
  <c r="AA332" i="2"/>
  <c r="Z332" i="2"/>
  <c r="Y332" i="2"/>
  <c r="X332" i="2"/>
  <c r="W332" i="2"/>
  <c r="AL331" i="2"/>
  <c r="AK331" i="2"/>
  <c r="AJ331" i="2"/>
  <c r="AI331" i="2"/>
  <c r="AH331" i="2"/>
  <c r="AG331" i="2"/>
  <c r="AF331" i="2"/>
  <c r="AE331" i="2"/>
  <c r="AD331" i="2"/>
  <c r="AC331" i="2"/>
  <c r="AB331" i="2"/>
  <c r="AA331" i="2"/>
  <c r="Z331" i="2"/>
  <c r="Y331" i="2"/>
  <c r="X331" i="2"/>
  <c r="W331" i="2"/>
  <c r="AM331" i="2" s="1"/>
  <c r="AL330" i="2"/>
  <c r="AK330" i="2"/>
  <c r="AJ330" i="2"/>
  <c r="AI330" i="2"/>
  <c r="AH330" i="2"/>
  <c r="AG330" i="2"/>
  <c r="AF330" i="2"/>
  <c r="AE330" i="2"/>
  <c r="AD330" i="2"/>
  <c r="AC330" i="2"/>
  <c r="AB330" i="2"/>
  <c r="AA330" i="2"/>
  <c r="Z330" i="2"/>
  <c r="Y330" i="2"/>
  <c r="X330" i="2"/>
  <c r="W330" i="2"/>
  <c r="AM330" i="2" s="1"/>
  <c r="AL329" i="2"/>
  <c r="AK329" i="2"/>
  <c r="AJ329" i="2"/>
  <c r="AI329" i="2"/>
  <c r="AH329" i="2"/>
  <c r="AG329" i="2"/>
  <c r="AF329" i="2"/>
  <c r="AE329" i="2"/>
  <c r="AD329" i="2"/>
  <c r="AC329" i="2"/>
  <c r="AB329" i="2"/>
  <c r="AA329" i="2"/>
  <c r="Z329" i="2"/>
  <c r="Y329" i="2"/>
  <c r="X329" i="2"/>
  <c r="W329" i="2"/>
  <c r="AM329" i="2" s="1"/>
  <c r="AL328" i="2"/>
  <c r="AK328" i="2"/>
  <c r="AJ328" i="2"/>
  <c r="AI328" i="2"/>
  <c r="AH328" i="2"/>
  <c r="AG328" i="2"/>
  <c r="AF328" i="2"/>
  <c r="AE328" i="2"/>
  <c r="AD328" i="2"/>
  <c r="AC328" i="2"/>
  <c r="AB328" i="2"/>
  <c r="AA328" i="2"/>
  <c r="Z328" i="2"/>
  <c r="Y328" i="2"/>
  <c r="X328" i="2"/>
  <c r="W328" i="2"/>
  <c r="AM328" i="2" s="1"/>
  <c r="AL327" i="2"/>
  <c r="AK327" i="2"/>
  <c r="AJ327" i="2"/>
  <c r="AI327" i="2"/>
  <c r="AH327" i="2"/>
  <c r="AG327" i="2"/>
  <c r="AF327" i="2"/>
  <c r="AE327" i="2"/>
  <c r="AD327" i="2"/>
  <c r="AC327" i="2"/>
  <c r="AB327" i="2"/>
  <c r="AA327" i="2"/>
  <c r="Z327" i="2"/>
  <c r="Y327" i="2"/>
  <c r="X327" i="2"/>
  <c r="W327" i="2"/>
  <c r="AM327" i="2" s="1"/>
  <c r="AL326" i="2"/>
  <c r="AK326" i="2"/>
  <c r="AJ326" i="2"/>
  <c r="AI326" i="2"/>
  <c r="AH326" i="2"/>
  <c r="AG326" i="2"/>
  <c r="AF326" i="2"/>
  <c r="AE326" i="2"/>
  <c r="AD326" i="2"/>
  <c r="AC326" i="2"/>
  <c r="AB326" i="2"/>
  <c r="AA326" i="2"/>
  <c r="Z326" i="2"/>
  <c r="Y326" i="2"/>
  <c r="X326" i="2"/>
  <c r="W326" i="2"/>
  <c r="AM326" i="2" s="1"/>
  <c r="AL325" i="2"/>
  <c r="AK325" i="2"/>
  <c r="AJ325" i="2"/>
  <c r="AI325" i="2"/>
  <c r="AH325" i="2"/>
  <c r="AG325" i="2"/>
  <c r="AF325" i="2"/>
  <c r="AE325" i="2"/>
  <c r="AD325" i="2"/>
  <c r="AC325" i="2"/>
  <c r="AB325" i="2"/>
  <c r="AA325" i="2"/>
  <c r="Z325" i="2"/>
  <c r="Y325" i="2"/>
  <c r="X325" i="2"/>
  <c r="W325" i="2"/>
  <c r="AM325" i="2" s="1"/>
  <c r="AL324" i="2"/>
  <c r="AK324" i="2"/>
  <c r="AJ324" i="2"/>
  <c r="AI324" i="2"/>
  <c r="AH324" i="2"/>
  <c r="AG324" i="2"/>
  <c r="AF324" i="2"/>
  <c r="AE324" i="2"/>
  <c r="AD324" i="2"/>
  <c r="AC324" i="2"/>
  <c r="AB324" i="2"/>
  <c r="AA324" i="2"/>
  <c r="Z324" i="2"/>
  <c r="Y324" i="2"/>
  <c r="X324" i="2"/>
  <c r="W324" i="2"/>
  <c r="AM324" i="2" s="1"/>
  <c r="AL323" i="2"/>
  <c r="AK323" i="2"/>
  <c r="AJ323" i="2"/>
  <c r="AI323" i="2"/>
  <c r="AH323" i="2"/>
  <c r="AG323" i="2"/>
  <c r="AF323" i="2"/>
  <c r="AE323" i="2"/>
  <c r="AD323" i="2"/>
  <c r="AC323" i="2"/>
  <c r="AB323" i="2"/>
  <c r="AA323" i="2"/>
  <c r="Z323" i="2"/>
  <c r="Y323" i="2"/>
  <c r="X323" i="2"/>
  <c r="W323" i="2"/>
  <c r="AM323" i="2" s="1"/>
  <c r="AL322" i="2"/>
  <c r="AK322" i="2"/>
  <c r="AJ322" i="2"/>
  <c r="AI322" i="2"/>
  <c r="AH322" i="2"/>
  <c r="AG322" i="2"/>
  <c r="AF322" i="2"/>
  <c r="AE322" i="2"/>
  <c r="AD322" i="2"/>
  <c r="AC322" i="2"/>
  <c r="AB322" i="2"/>
  <c r="AA322" i="2"/>
  <c r="Z322" i="2"/>
  <c r="Y322" i="2"/>
  <c r="X322" i="2"/>
  <c r="W322" i="2"/>
  <c r="AM322" i="2" s="1"/>
  <c r="AL321" i="2"/>
  <c r="AK321" i="2"/>
  <c r="AJ321" i="2"/>
  <c r="AI321" i="2"/>
  <c r="AH321" i="2"/>
  <c r="AG321" i="2"/>
  <c r="AF321" i="2"/>
  <c r="AE321" i="2"/>
  <c r="AD321" i="2"/>
  <c r="AC321" i="2"/>
  <c r="AB321" i="2"/>
  <c r="AA321" i="2"/>
  <c r="Z321" i="2"/>
  <c r="Y321" i="2"/>
  <c r="X321" i="2"/>
  <c r="W321" i="2"/>
  <c r="AM321" i="2" s="1"/>
  <c r="AL320" i="2"/>
  <c r="AK320" i="2"/>
  <c r="AJ320" i="2"/>
  <c r="AI320" i="2"/>
  <c r="AH320" i="2"/>
  <c r="AG320" i="2"/>
  <c r="AF320" i="2"/>
  <c r="AE320" i="2"/>
  <c r="AD320" i="2"/>
  <c r="AC320" i="2"/>
  <c r="AB320" i="2"/>
  <c r="AA320" i="2"/>
  <c r="Z320" i="2"/>
  <c r="Y320" i="2"/>
  <c r="X320" i="2"/>
  <c r="W320" i="2"/>
  <c r="AM320" i="2" s="1"/>
  <c r="AL319" i="2"/>
  <c r="AK319" i="2"/>
  <c r="AJ319" i="2"/>
  <c r="AI319" i="2"/>
  <c r="AH319" i="2"/>
  <c r="AG319" i="2"/>
  <c r="AF319" i="2"/>
  <c r="AE319" i="2"/>
  <c r="AD319" i="2"/>
  <c r="AC319" i="2"/>
  <c r="AB319" i="2"/>
  <c r="AA319" i="2"/>
  <c r="Z319" i="2"/>
  <c r="Y319" i="2"/>
  <c r="X319" i="2"/>
  <c r="W319" i="2"/>
  <c r="AM319" i="2" s="1"/>
  <c r="AL318" i="2"/>
  <c r="AK318" i="2"/>
  <c r="AJ318" i="2"/>
  <c r="AI318" i="2"/>
  <c r="AH318" i="2"/>
  <c r="AG318" i="2"/>
  <c r="AF318" i="2"/>
  <c r="AE318" i="2"/>
  <c r="AD318" i="2"/>
  <c r="AC318" i="2"/>
  <c r="AB318" i="2"/>
  <c r="AA318" i="2"/>
  <c r="Z318" i="2"/>
  <c r="Y318" i="2"/>
  <c r="X318" i="2"/>
  <c r="W318" i="2"/>
  <c r="AM318" i="2" s="1"/>
  <c r="AL317" i="2"/>
  <c r="AK317" i="2"/>
  <c r="AJ317" i="2"/>
  <c r="AI317" i="2"/>
  <c r="AH317" i="2"/>
  <c r="AG317" i="2"/>
  <c r="AF317" i="2"/>
  <c r="AE317" i="2"/>
  <c r="AD317" i="2"/>
  <c r="AC317" i="2"/>
  <c r="AB317" i="2"/>
  <c r="AA317" i="2"/>
  <c r="Z317" i="2"/>
  <c r="Y317" i="2"/>
  <c r="X317" i="2"/>
  <c r="W317" i="2"/>
  <c r="AM317" i="2" s="1"/>
  <c r="AL316" i="2"/>
  <c r="AK316" i="2"/>
  <c r="AJ316" i="2"/>
  <c r="AI316" i="2"/>
  <c r="AH316" i="2"/>
  <c r="AG316" i="2"/>
  <c r="AF316" i="2"/>
  <c r="AE316" i="2"/>
  <c r="AD316" i="2"/>
  <c r="AC316" i="2"/>
  <c r="AB316" i="2"/>
  <c r="AA316" i="2"/>
  <c r="Z316" i="2"/>
  <c r="Y316" i="2"/>
  <c r="X316" i="2"/>
  <c r="W316" i="2"/>
  <c r="AM316" i="2" s="1"/>
  <c r="AL315" i="2"/>
  <c r="AK315" i="2"/>
  <c r="AJ315" i="2"/>
  <c r="AI315" i="2"/>
  <c r="AH315" i="2"/>
  <c r="AG315" i="2"/>
  <c r="AF315" i="2"/>
  <c r="AE315" i="2"/>
  <c r="AD315" i="2"/>
  <c r="AC315" i="2"/>
  <c r="AB315" i="2"/>
  <c r="AA315" i="2"/>
  <c r="Z315" i="2"/>
  <c r="Y315" i="2"/>
  <c r="X315" i="2"/>
  <c r="W315" i="2"/>
  <c r="AM315" i="2" s="1"/>
  <c r="AL314" i="2"/>
  <c r="AK314" i="2"/>
  <c r="AJ314" i="2"/>
  <c r="AI314" i="2"/>
  <c r="AH314" i="2"/>
  <c r="AG314" i="2"/>
  <c r="AF314" i="2"/>
  <c r="AE314" i="2"/>
  <c r="AD314" i="2"/>
  <c r="AC314" i="2"/>
  <c r="AB314" i="2"/>
  <c r="AA314" i="2"/>
  <c r="Z314" i="2"/>
  <c r="Y314" i="2"/>
  <c r="X314" i="2"/>
  <c r="W314" i="2"/>
  <c r="AM314" i="2" s="1"/>
  <c r="AL313" i="2"/>
  <c r="AK313" i="2"/>
  <c r="AJ313" i="2"/>
  <c r="AI313" i="2"/>
  <c r="AH313" i="2"/>
  <c r="AG313" i="2"/>
  <c r="AF313" i="2"/>
  <c r="AE313" i="2"/>
  <c r="AD313" i="2"/>
  <c r="AC313" i="2"/>
  <c r="AB313" i="2"/>
  <c r="AA313" i="2"/>
  <c r="Z313" i="2"/>
  <c r="Y313" i="2"/>
  <c r="X313" i="2"/>
  <c r="W313" i="2"/>
  <c r="AM313" i="2" s="1"/>
  <c r="AL312" i="2"/>
  <c r="AK312" i="2"/>
  <c r="AJ312" i="2"/>
  <c r="AI312" i="2"/>
  <c r="AH312" i="2"/>
  <c r="AG312" i="2"/>
  <c r="AF312" i="2"/>
  <c r="AE312" i="2"/>
  <c r="AD312" i="2"/>
  <c r="AC312" i="2"/>
  <c r="AB312" i="2"/>
  <c r="AA312" i="2"/>
  <c r="Z312" i="2"/>
  <c r="Y312" i="2"/>
  <c r="X312" i="2"/>
  <c r="W312" i="2"/>
  <c r="AM312" i="2" s="1"/>
  <c r="AL311" i="2"/>
  <c r="AK311" i="2"/>
  <c r="AJ311" i="2"/>
  <c r="AI311" i="2"/>
  <c r="AH311" i="2"/>
  <c r="AG311" i="2"/>
  <c r="AF311" i="2"/>
  <c r="AE311" i="2"/>
  <c r="AD311" i="2"/>
  <c r="AC311" i="2"/>
  <c r="AB311" i="2"/>
  <c r="AA311" i="2"/>
  <c r="Z311" i="2"/>
  <c r="Y311" i="2"/>
  <c r="X311" i="2"/>
  <c r="W311" i="2"/>
  <c r="AM311" i="2" s="1"/>
  <c r="AL310" i="2"/>
  <c r="AK310" i="2"/>
  <c r="AJ310" i="2"/>
  <c r="AI310" i="2"/>
  <c r="AH310" i="2"/>
  <c r="AG310" i="2"/>
  <c r="AF310" i="2"/>
  <c r="AE310" i="2"/>
  <c r="AD310" i="2"/>
  <c r="AC310" i="2"/>
  <c r="AB310" i="2"/>
  <c r="AA310" i="2"/>
  <c r="Z310" i="2"/>
  <c r="Y310" i="2"/>
  <c r="X310" i="2"/>
  <c r="W310" i="2"/>
  <c r="AM310" i="2" s="1"/>
  <c r="AL309" i="2"/>
  <c r="AK309" i="2"/>
  <c r="AJ309" i="2"/>
  <c r="AI309" i="2"/>
  <c r="AH309" i="2"/>
  <c r="AG309" i="2"/>
  <c r="AF309" i="2"/>
  <c r="AE309" i="2"/>
  <c r="AD309" i="2"/>
  <c r="AC309" i="2"/>
  <c r="AB309" i="2"/>
  <c r="AA309" i="2"/>
  <c r="Z309" i="2"/>
  <c r="Y309" i="2"/>
  <c r="X309" i="2"/>
  <c r="W309" i="2"/>
  <c r="AM309" i="2" s="1"/>
  <c r="AL308" i="2"/>
  <c r="AK308" i="2"/>
  <c r="AJ308" i="2"/>
  <c r="AI308" i="2"/>
  <c r="AH308" i="2"/>
  <c r="AG308" i="2"/>
  <c r="AF308" i="2"/>
  <c r="AE308" i="2"/>
  <c r="AD308" i="2"/>
  <c r="AC308" i="2"/>
  <c r="AB308" i="2"/>
  <c r="AA308" i="2"/>
  <c r="Z308" i="2"/>
  <c r="Y308" i="2"/>
  <c r="X308" i="2"/>
  <c r="W308" i="2"/>
  <c r="AM308" i="2" s="1"/>
  <c r="AL307" i="2"/>
  <c r="AK307" i="2"/>
  <c r="AJ307" i="2"/>
  <c r="AI307" i="2"/>
  <c r="AH307" i="2"/>
  <c r="AG307" i="2"/>
  <c r="AF307" i="2"/>
  <c r="AE307" i="2"/>
  <c r="AD307" i="2"/>
  <c r="AC307" i="2"/>
  <c r="AB307" i="2"/>
  <c r="AA307" i="2"/>
  <c r="Z307" i="2"/>
  <c r="Y307" i="2"/>
  <c r="X307" i="2"/>
  <c r="W307" i="2"/>
  <c r="AM307" i="2" s="1"/>
  <c r="AL306" i="2"/>
  <c r="AK306" i="2"/>
  <c r="AJ306" i="2"/>
  <c r="AI306" i="2"/>
  <c r="AH306" i="2"/>
  <c r="AG306" i="2"/>
  <c r="AF306" i="2"/>
  <c r="AE306" i="2"/>
  <c r="AD306" i="2"/>
  <c r="AC306" i="2"/>
  <c r="AB306" i="2"/>
  <c r="AA306" i="2"/>
  <c r="Z306" i="2"/>
  <c r="Y306" i="2"/>
  <c r="X306" i="2"/>
  <c r="W306" i="2"/>
  <c r="AM306" i="2" s="1"/>
  <c r="AL305" i="2"/>
  <c r="AK305" i="2"/>
  <c r="AJ305" i="2"/>
  <c r="AI305" i="2"/>
  <c r="AH305" i="2"/>
  <c r="AG305" i="2"/>
  <c r="AF305" i="2"/>
  <c r="AE305" i="2"/>
  <c r="AD305" i="2"/>
  <c r="AC305" i="2"/>
  <c r="AB305" i="2"/>
  <c r="AA305" i="2"/>
  <c r="Z305" i="2"/>
  <c r="Y305" i="2"/>
  <c r="X305" i="2"/>
  <c r="W305" i="2"/>
  <c r="AM305" i="2" s="1"/>
  <c r="AL304" i="2"/>
  <c r="AK304" i="2"/>
  <c r="AJ304" i="2"/>
  <c r="AI304" i="2"/>
  <c r="AH304" i="2"/>
  <c r="AG304" i="2"/>
  <c r="AF304" i="2"/>
  <c r="AE304" i="2"/>
  <c r="AD304" i="2"/>
  <c r="AC304" i="2"/>
  <c r="AB304" i="2"/>
  <c r="AA304" i="2"/>
  <c r="Z304" i="2"/>
  <c r="Y304" i="2"/>
  <c r="X304" i="2"/>
  <c r="W304" i="2"/>
  <c r="AM304" i="2" s="1"/>
  <c r="AL303" i="2"/>
  <c r="AK303" i="2"/>
  <c r="AJ303" i="2"/>
  <c r="AI303" i="2"/>
  <c r="AH303" i="2"/>
  <c r="AG303" i="2"/>
  <c r="AF303" i="2"/>
  <c r="AE303" i="2"/>
  <c r="AD303" i="2"/>
  <c r="AC303" i="2"/>
  <c r="AB303" i="2"/>
  <c r="AA303" i="2"/>
  <c r="Z303" i="2"/>
  <c r="Y303" i="2"/>
  <c r="X303" i="2"/>
  <c r="W303" i="2"/>
  <c r="AM303" i="2" s="1"/>
  <c r="AL302" i="2"/>
  <c r="AK302" i="2"/>
  <c r="AJ302" i="2"/>
  <c r="AI302" i="2"/>
  <c r="AH302" i="2"/>
  <c r="AG302" i="2"/>
  <c r="AF302" i="2"/>
  <c r="AE302" i="2"/>
  <c r="AD302" i="2"/>
  <c r="AC302" i="2"/>
  <c r="AB302" i="2"/>
  <c r="AA302" i="2"/>
  <c r="Z302" i="2"/>
  <c r="Y302" i="2"/>
  <c r="X302" i="2"/>
  <c r="W302" i="2"/>
  <c r="AM302" i="2" s="1"/>
  <c r="AL301" i="2"/>
  <c r="AK301" i="2"/>
  <c r="AJ301" i="2"/>
  <c r="AI301" i="2"/>
  <c r="AH301" i="2"/>
  <c r="AG301" i="2"/>
  <c r="AF301" i="2"/>
  <c r="AE301" i="2"/>
  <c r="AD301" i="2"/>
  <c r="AC301" i="2"/>
  <c r="AB301" i="2"/>
  <c r="AA301" i="2"/>
  <c r="Z301" i="2"/>
  <c r="Y301" i="2"/>
  <c r="X301" i="2"/>
  <c r="W301" i="2"/>
  <c r="AM301" i="2" s="1"/>
  <c r="AL300" i="2"/>
  <c r="AK300" i="2"/>
  <c r="AJ300" i="2"/>
  <c r="AI300" i="2"/>
  <c r="AH300" i="2"/>
  <c r="AG300" i="2"/>
  <c r="AF300" i="2"/>
  <c r="AE300" i="2"/>
  <c r="AD300" i="2"/>
  <c r="AC300" i="2"/>
  <c r="AB300" i="2"/>
  <c r="AA300" i="2"/>
  <c r="Z300" i="2"/>
  <c r="Y300" i="2"/>
  <c r="X300" i="2"/>
  <c r="W300" i="2"/>
  <c r="AM300" i="2" s="1"/>
  <c r="AL299" i="2"/>
  <c r="AK299" i="2"/>
  <c r="AJ299" i="2"/>
  <c r="AI299" i="2"/>
  <c r="AH299" i="2"/>
  <c r="AG299" i="2"/>
  <c r="AF299" i="2"/>
  <c r="AE299" i="2"/>
  <c r="AD299" i="2"/>
  <c r="AC299" i="2"/>
  <c r="AM299" i="2" s="1"/>
  <c r="AB299" i="2"/>
  <c r="AA299" i="2"/>
  <c r="Z299" i="2"/>
  <c r="Y299" i="2"/>
  <c r="X299" i="2"/>
  <c r="W299" i="2"/>
  <c r="AL298" i="2"/>
  <c r="AK298" i="2"/>
  <c r="AJ298" i="2"/>
  <c r="AI298" i="2"/>
  <c r="AH298" i="2"/>
  <c r="AG298" i="2"/>
  <c r="AF298" i="2"/>
  <c r="AE298" i="2"/>
  <c r="AD298" i="2"/>
  <c r="AC298" i="2"/>
  <c r="AB298" i="2"/>
  <c r="AA298" i="2"/>
  <c r="Z298" i="2"/>
  <c r="Y298" i="2"/>
  <c r="X298" i="2"/>
  <c r="W298" i="2"/>
  <c r="AM298" i="2" s="1"/>
  <c r="AL297" i="2"/>
  <c r="AK297" i="2"/>
  <c r="AJ297" i="2"/>
  <c r="AI297" i="2"/>
  <c r="AH297" i="2"/>
  <c r="AG297" i="2"/>
  <c r="AF297" i="2"/>
  <c r="AE297" i="2"/>
  <c r="AD297" i="2"/>
  <c r="AC297" i="2"/>
  <c r="AB297" i="2"/>
  <c r="AA297" i="2"/>
  <c r="Z297" i="2"/>
  <c r="Y297" i="2"/>
  <c r="X297" i="2"/>
  <c r="W297" i="2"/>
  <c r="AM297" i="2" s="1"/>
  <c r="AL296" i="2"/>
  <c r="AK296" i="2"/>
  <c r="AJ296" i="2"/>
  <c r="AI296" i="2"/>
  <c r="AH296" i="2"/>
  <c r="AG296" i="2"/>
  <c r="AF296" i="2"/>
  <c r="AE296" i="2"/>
  <c r="AD296" i="2"/>
  <c r="AC296" i="2"/>
  <c r="AB296" i="2"/>
  <c r="AA296" i="2"/>
  <c r="Z296" i="2"/>
  <c r="Y296" i="2"/>
  <c r="X296" i="2"/>
  <c r="W296" i="2"/>
  <c r="AM296" i="2" s="1"/>
  <c r="AL295" i="2"/>
  <c r="AK295" i="2"/>
  <c r="AJ295" i="2"/>
  <c r="AI295" i="2"/>
  <c r="AH295" i="2"/>
  <c r="AG295" i="2"/>
  <c r="AF295" i="2"/>
  <c r="AE295" i="2"/>
  <c r="AD295" i="2"/>
  <c r="AC295" i="2"/>
  <c r="AB295" i="2"/>
  <c r="AA295" i="2"/>
  <c r="Z295" i="2"/>
  <c r="Y295" i="2"/>
  <c r="X295" i="2"/>
  <c r="W295" i="2"/>
  <c r="AM295" i="2" s="1"/>
  <c r="AL294" i="2"/>
  <c r="AK294" i="2"/>
  <c r="AJ294" i="2"/>
  <c r="AI294" i="2"/>
  <c r="AH294" i="2"/>
  <c r="AG294" i="2"/>
  <c r="AF294" i="2"/>
  <c r="AE294" i="2"/>
  <c r="AD294" i="2"/>
  <c r="AC294" i="2"/>
  <c r="AB294" i="2"/>
  <c r="AA294" i="2"/>
  <c r="Z294" i="2"/>
  <c r="Y294" i="2"/>
  <c r="X294" i="2"/>
  <c r="W294" i="2"/>
  <c r="AM294" i="2" s="1"/>
  <c r="AL293" i="2"/>
  <c r="AK293" i="2"/>
  <c r="AJ293" i="2"/>
  <c r="AI293" i="2"/>
  <c r="AH293" i="2"/>
  <c r="AG293" i="2"/>
  <c r="AF293" i="2"/>
  <c r="AE293" i="2"/>
  <c r="AD293" i="2"/>
  <c r="AC293" i="2"/>
  <c r="AB293" i="2"/>
  <c r="AA293" i="2"/>
  <c r="Z293" i="2"/>
  <c r="Y293" i="2"/>
  <c r="X293" i="2"/>
  <c r="W293" i="2"/>
  <c r="AM293" i="2" s="1"/>
  <c r="AL292" i="2"/>
  <c r="AK292" i="2"/>
  <c r="AJ292" i="2"/>
  <c r="AI292" i="2"/>
  <c r="AH292" i="2"/>
  <c r="AG292" i="2"/>
  <c r="AF292" i="2"/>
  <c r="AE292" i="2"/>
  <c r="AD292" i="2"/>
  <c r="AC292" i="2"/>
  <c r="AB292" i="2"/>
  <c r="AA292" i="2"/>
  <c r="Z292" i="2"/>
  <c r="Y292" i="2"/>
  <c r="X292" i="2"/>
  <c r="W292" i="2"/>
  <c r="AM292" i="2" s="1"/>
  <c r="AL291" i="2"/>
  <c r="AK291" i="2"/>
  <c r="AJ291" i="2"/>
  <c r="AI291" i="2"/>
  <c r="AH291" i="2"/>
  <c r="AG291" i="2"/>
  <c r="AF291" i="2"/>
  <c r="AE291" i="2"/>
  <c r="AD291" i="2"/>
  <c r="AC291" i="2"/>
  <c r="AB291" i="2"/>
  <c r="AA291" i="2"/>
  <c r="Z291" i="2"/>
  <c r="Y291" i="2"/>
  <c r="X291" i="2"/>
  <c r="W291" i="2"/>
  <c r="AM291" i="2" s="1"/>
  <c r="AL290" i="2"/>
  <c r="AK290" i="2"/>
  <c r="AJ290" i="2"/>
  <c r="AI290" i="2"/>
  <c r="AH290" i="2"/>
  <c r="AG290" i="2"/>
  <c r="AF290" i="2"/>
  <c r="AE290" i="2"/>
  <c r="AD290" i="2"/>
  <c r="AC290" i="2"/>
  <c r="AB290" i="2"/>
  <c r="AA290" i="2"/>
  <c r="Z290" i="2"/>
  <c r="Y290" i="2"/>
  <c r="X290" i="2"/>
  <c r="W290" i="2"/>
  <c r="AM290" i="2" s="1"/>
  <c r="AL289" i="2"/>
  <c r="AK289" i="2"/>
  <c r="AJ289" i="2"/>
  <c r="AI289" i="2"/>
  <c r="AH289" i="2"/>
  <c r="AG289" i="2"/>
  <c r="AF289" i="2"/>
  <c r="AE289" i="2"/>
  <c r="AD289" i="2"/>
  <c r="AC289" i="2"/>
  <c r="AB289" i="2"/>
  <c r="AA289" i="2"/>
  <c r="Z289" i="2"/>
  <c r="Y289" i="2"/>
  <c r="X289" i="2"/>
  <c r="W289" i="2"/>
  <c r="AM289" i="2" s="1"/>
  <c r="AL288" i="2"/>
  <c r="AK288" i="2"/>
  <c r="AJ288" i="2"/>
  <c r="AI288" i="2"/>
  <c r="AH288" i="2"/>
  <c r="AG288" i="2"/>
  <c r="AF288" i="2"/>
  <c r="AE288" i="2"/>
  <c r="AD288" i="2"/>
  <c r="AC288" i="2"/>
  <c r="AB288" i="2"/>
  <c r="AA288" i="2"/>
  <c r="Z288" i="2"/>
  <c r="Y288" i="2"/>
  <c r="X288" i="2"/>
  <c r="W288" i="2"/>
  <c r="AM288" i="2" s="1"/>
  <c r="AL287" i="2"/>
  <c r="AK287" i="2"/>
  <c r="AJ287" i="2"/>
  <c r="AI287" i="2"/>
  <c r="AH287" i="2"/>
  <c r="AG287" i="2"/>
  <c r="AF287" i="2"/>
  <c r="AE287" i="2"/>
  <c r="AD287" i="2"/>
  <c r="AC287" i="2"/>
  <c r="AB287" i="2"/>
  <c r="AA287" i="2"/>
  <c r="Z287" i="2"/>
  <c r="Y287" i="2"/>
  <c r="X287" i="2"/>
  <c r="W287" i="2"/>
  <c r="AM287" i="2" s="1"/>
  <c r="AL286" i="2"/>
  <c r="AK286" i="2"/>
  <c r="AJ286" i="2"/>
  <c r="AI286" i="2"/>
  <c r="AH286" i="2"/>
  <c r="AG286" i="2"/>
  <c r="AF286" i="2"/>
  <c r="AE286" i="2"/>
  <c r="AD286" i="2"/>
  <c r="AC286" i="2"/>
  <c r="AB286" i="2"/>
  <c r="AA286" i="2"/>
  <c r="Z286" i="2"/>
  <c r="Y286" i="2"/>
  <c r="X286" i="2"/>
  <c r="W286" i="2"/>
  <c r="AM286" i="2" s="1"/>
  <c r="AL285" i="2"/>
  <c r="AK285" i="2"/>
  <c r="AJ285" i="2"/>
  <c r="AI285" i="2"/>
  <c r="AH285" i="2"/>
  <c r="AG285" i="2"/>
  <c r="AF285" i="2"/>
  <c r="AE285" i="2"/>
  <c r="AD285" i="2"/>
  <c r="AC285" i="2"/>
  <c r="AB285" i="2"/>
  <c r="AA285" i="2"/>
  <c r="Z285" i="2"/>
  <c r="Y285" i="2"/>
  <c r="X285" i="2"/>
  <c r="W285" i="2"/>
  <c r="AM285" i="2" s="1"/>
  <c r="AL284" i="2"/>
  <c r="AK284" i="2"/>
  <c r="AJ284" i="2"/>
  <c r="AI284" i="2"/>
  <c r="AH284" i="2"/>
  <c r="AG284" i="2"/>
  <c r="AF284" i="2"/>
  <c r="AE284" i="2"/>
  <c r="AD284" i="2"/>
  <c r="AC284" i="2"/>
  <c r="AB284" i="2"/>
  <c r="AA284" i="2"/>
  <c r="Z284" i="2"/>
  <c r="Y284" i="2"/>
  <c r="X284" i="2"/>
  <c r="W284" i="2"/>
  <c r="AM284" i="2" s="1"/>
  <c r="AL283" i="2"/>
  <c r="AK283" i="2"/>
  <c r="AJ283" i="2"/>
  <c r="AI283" i="2"/>
  <c r="AH283" i="2"/>
  <c r="AG283" i="2"/>
  <c r="AF283" i="2"/>
  <c r="AE283" i="2"/>
  <c r="AD283" i="2"/>
  <c r="AC283" i="2"/>
  <c r="AB283" i="2"/>
  <c r="AA283" i="2"/>
  <c r="Z283" i="2"/>
  <c r="Y283" i="2"/>
  <c r="X283" i="2"/>
  <c r="W283" i="2"/>
  <c r="AM283" i="2" s="1"/>
  <c r="AL282" i="2"/>
  <c r="AK282" i="2"/>
  <c r="AJ282" i="2"/>
  <c r="AI282" i="2"/>
  <c r="AH282" i="2"/>
  <c r="AG282" i="2"/>
  <c r="AF282" i="2"/>
  <c r="AE282" i="2"/>
  <c r="AD282" i="2"/>
  <c r="AC282" i="2"/>
  <c r="AB282" i="2"/>
  <c r="AA282" i="2"/>
  <c r="Z282" i="2"/>
  <c r="Y282" i="2"/>
  <c r="X282" i="2"/>
  <c r="W282" i="2"/>
  <c r="AM282" i="2" s="1"/>
  <c r="AL281" i="2"/>
  <c r="AK281" i="2"/>
  <c r="AJ281" i="2"/>
  <c r="AI281" i="2"/>
  <c r="AH281" i="2"/>
  <c r="AG281" i="2"/>
  <c r="AF281" i="2"/>
  <c r="AE281" i="2"/>
  <c r="AD281" i="2"/>
  <c r="AC281" i="2"/>
  <c r="AB281" i="2"/>
  <c r="AA281" i="2"/>
  <c r="Z281" i="2"/>
  <c r="Y281" i="2"/>
  <c r="X281" i="2"/>
  <c r="W281" i="2"/>
  <c r="AM281" i="2" s="1"/>
  <c r="AL280" i="2"/>
  <c r="AK280" i="2"/>
  <c r="AJ280" i="2"/>
  <c r="AI280" i="2"/>
  <c r="AH280" i="2"/>
  <c r="AG280" i="2"/>
  <c r="AF280" i="2"/>
  <c r="AE280" i="2"/>
  <c r="AD280" i="2"/>
  <c r="AC280" i="2"/>
  <c r="AB280" i="2"/>
  <c r="AA280" i="2"/>
  <c r="Z280" i="2"/>
  <c r="Y280" i="2"/>
  <c r="X280" i="2"/>
  <c r="W280" i="2"/>
  <c r="AM280" i="2" s="1"/>
  <c r="AL279" i="2"/>
  <c r="AK279" i="2"/>
  <c r="AJ279" i="2"/>
  <c r="AI279" i="2"/>
  <c r="AH279" i="2"/>
  <c r="AG279" i="2"/>
  <c r="AF279" i="2"/>
  <c r="AE279" i="2"/>
  <c r="AD279" i="2"/>
  <c r="AC279" i="2"/>
  <c r="AB279" i="2"/>
  <c r="AA279" i="2"/>
  <c r="Z279" i="2"/>
  <c r="Y279" i="2"/>
  <c r="X279" i="2"/>
  <c r="W279" i="2"/>
  <c r="AM279" i="2" s="1"/>
  <c r="AL278" i="2"/>
  <c r="AK278" i="2"/>
  <c r="AJ278" i="2"/>
  <c r="AI278" i="2"/>
  <c r="AH278" i="2"/>
  <c r="AG278" i="2"/>
  <c r="AF278" i="2"/>
  <c r="AE278" i="2"/>
  <c r="AD278" i="2"/>
  <c r="AC278" i="2"/>
  <c r="AB278" i="2"/>
  <c r="AA278" i="2"/>
  <c r="Z278" i="2"/>
  <c r="Y278" i="2"/>
  <c r="X278" i="2"/>
  <c r="W278" i="2"/>
  <c r="AM278" i="2" s="1"/>
  <c r="AL277" i="2"/>
  <c r="AK277" i="2"/>
  <c r="AJ277" i="2"/>
  <c r="AI277" i="2"/>
  <c r="AH277" i="2"/>
  <c r="AG277" i="2"/>
  <c r="AF277" i="2"/>
  <c r="AE277" i="2"/>
  <c r="AD277" i="2"/>
  <c r="AC277" i="2"/>
  <c r="AB277" i="2"/>
  <c r="AA277" i="2"/>
  <c r="Z277" i="2"/>
  <c r="Y277" i="2"/>
  <c r="X277" i="2"/>
  <c r="W277" i="2"/>
  <c r="AM277" i="2" s="1"/>
  <c r="AL276" i="2"/>
  <c r="AK276" i="2"/>
  <c r="AJ276" i="2"/>
  <c r="AI276" i="2"/>
  <c r="AH276" i="2"/>
  <c r="AG276" i="2"/>
  <c r="AF276" i="2"/>
  <c r="AE276" i="2"/>
  <c r="AD276" i="2"/>
  <c r="AC276" i="2"/>
  <c r="AB276" i="2"/>
  <c r="AA276" i="2"/>
  <c r="Z276" i="2"/>
  <c r="Y276" i="2"/>
  <c r="X276" i="2"/>
  <c r="W276" i="2"/>
  <c r="AM276" i="2" s="1"/>
  <c r="AL275" i="2"/>
  <c r="AK275" i="2"/>
  <c r="AJ275" i="2"/>
  <c r="AI275" i="2"/>
  <c r="AH275" i="2"/>
  <c r="AG275" i="2"/>
  <c r="AF275" i="2"/>
  <c r="AE275" i="2"/>
  <c r="AD275" i="2"/>
  <c r="AC275" i="2"/>
  <c r="AB275" i="2"/>
  <c r="AA275" i="2"/>
  <c r="Z275" i="2"/>
  <c r="Y275" i="2"/>
  <c r="X275" i="2"/>
  <c r="W275" i="2"/>
  <c r="AM275" i="2" s="1"/>
  <c r="AL274" i="2"/>
  <c r="AK274" i="2"/>
  <c r="AJ274" i="2"/>
  <c r="AI274" i="2"/>
  <c r="AH274" i="2"/>
  <c r="AG274" i="2"/>
  <c r="AF274" i="2"/>
  <c r="AE274" i="2"/>
  <c r="AD274" i="2"/>
  <c r="AC274" i="2"/>
  <c r="AB274" i="2"/>
  <c r="AA274" i="2"/>
  <c r="Z274" i="2"/>
  <c r="Y274" i="2"/>
  <c r="X274" i="2"/>
  <c r="W274" i="2"/>
  <c r="AM274" i="2" s="1"/>
  <c r="AL273" i="2"/>
  <c r="AK273" i="2"/>
  <c r="AJ273" i="2"/>
  <c r="AI273" i="2"/>
  <c r="AH273" i="2"/>
  <c r="AG273" i="2"/>
  <c r="AF273" i="2"/>
  <c r="AE273" i="2"/>
  <c r="AD273" i="2"/>
  <c r="AC273" i="2"/>
  <c r="AB273" i="2"/>
  <c r="AA273" i="2"/>
  <c r="Z273" i="2"/>
  <c r="Y273" i="2"/>
  <c r="X273" i="2"/>
  <c r="W273" i="2"/>
  <c r="AM273" i="2" s="1"/>
  <c r="AL272" i="2"/>
  <c r="AK272" i="2"/>
  <c r="AJ272" i="2"/>
  <c r="AI272" i="2"/>
  <c r="AH272" i="2"/>
  <c r="AG272" i="2"/>
  <c r="AF272" i="2"/>
  <c r="AE272" i="2"/>
  <c r="AD272" i="2"/>
  <c r="AC272" i="2"/>
  <c r="AB272" i="2"/>
  <c r="AA272" i="2"/>
  <c r="Z272" i="2"/>
  <c r="Y272" i="2"/>
  <c r="X272" i="2"/>
  <c r="W272" i="2"/>
  <c r="AM272" i="2" s="1"/>
  <c r="AL271" i="2"/>
  <c r="AK271" i="2"/>
  <c r="AJ271" i="2"/>
  <c r="AI271" i="2"/>
  <c r="AH271" i="2"/>
  <c r="AG271" i="2"/>
  <c r="AF271" i="2"/>
  <c r="AE271" i="2"/>
  <c r="AD271" i="2"/>
  <c r="AC271" i="2"/>
  <c r="AB271" i="2"/>
  <c r="AA271" i="2"/>
  <c r="Z271" i="2"/>
  <c r="Y271" i="2"/>
  <c r="X271" i="2"/>
  <c r="W271" i="2"/>
  <c r="AM271" i="2" s="1"/>
  <c r="AL270" i="2"/>
  <c r="AK270" i="2"/>
  <c r="AJ270" i="2"/>
  <c r="AI270" i="2"/>
  <c r="AH270" i="2"/>
  <c r="AG270" i="2"/>
  <c r="AF270" i="2"/>
  <c r="AE270" i="2"/>
  <c r="AD270" i="2"/>
  <c r="AC270" i="2"/>
  <c r="AB270" i="2"/>
  <c r="AA270" i="2"/>
  <c r="Z270" i="2"/>
  <c r="Y270" i="2"/>
  <c r="X270" i="2"/>
  <c r="W270" i="2"/>
  <c r="AM270" i="2" s="1"/>
  <c r="AL269" i="2"/>
  <c r="AK269" i="2"/>
  <c r="AJ269" i="2"/>
  <c r="AI269" i="2"/>
  <c r="AH269" i="2"/>
  <c r="AG269" i="2"/>
  <c r="AF269" i="2"/>
  <c r="AE269" i="2"/>
  <c r="AD269" i="2"/>
  <c r="AC269" i="2"/>
  <c r="AB269" i="2"/>
  <c r="AA269" i="2"/>
  <c r="Z269" i="2"/>
  <c r="Y269" i="2"/>
  <c r="X269" i="2"/>
  <c r="W269" i="2"/>
  <c r="AM269" i="2" s="1"/>
  <c r="AL268" i="2"/>
  <c r="AK268" i="2"/>
  <c r="AJ268" i="2"/>
  <c r="AI268" i="2"/>
  <c r="AH268" i="2"/>
  <c r="AG268" i="2"/>
  <c r="AF268" i="2"/>
  <c r="AE268" i="2"/>
  <c r="AD268" i="2"/>
  <c r="AC268" i="2"/>
  <c r="AB268" i="2"/>
  <c r="AA268" i="2"/>
  <c r="Z268" i="2"/>
  <c r="Y268" i="2"/>
  <c r="X268" i="2"/>
  <c r="W268" i="2"/>
  <c r="AM268" i="2" s="1"/>
  <c r="AL267" i="2"/>
  <c r="AK267" i="2"/>
  <c r="AJ267" i="2"/>
  <c r="AI267" i="2"/>
  <c r="AH267" i="2"/>
  <c r="AG267" i="2"/>
  <c r="AF267" i="2"/>
  <c r="AE267" i="2"/>
  <c r="AD267" i="2"/>
  <c r="AC267" i="2"/>
  <c r="AB267" i="2"/>
  <c r="AA267" i="2"/>
  <c r="Z267" i="2"/>
  <c r="Y267" i="2"/>
  <c r="X267" i="2"/>
  <c r="W267" i="2"/>
  <c r="AM267" i="2" s="1"/>
  <c r="AL266" i="2"/>
  <c r="AK266" i="2"/>
  <c r="AJ266" i="2"/>
  <c r="AI266" i="2"/>
  <c r="AH266" i="2"/>
  <c r="AG266" i="2"/>
  <c r="AF266" i="2"/>
  <c r="AE266" i="2"/>
  <c r="AD266" i="2"/>
  <c r="AC266" i="2"/>
  <c r="AB266" i="2"/>
  <c r="AA266" i="2"/>
  <c r="Z266" i="2"/>
  <c r="Y266" i="2"/>
  <c r="X266" i="2"/>
  <c r="W266" i="2"/>
  <c r="AM266" i="2" s="1"/>
  <c r="AL265" i="2"/>
  <c r="AK265" i="2"/>
  <c r="AJ265" i="2"/>
  <c r="AI265" i="2"/>
  <c r="AH265" i="2"/>
  <c r="AG265" i="2"/>
  <c r="AF265" i="2"/>
  <c r="AE265" i="2"/>
  <c r="AD265" i="2"/>
  <c r="AC265" i="2"/>
  <c r="AB265" i="2"/>
  <c r="AA265" i="2"/>
  <c r="Z265" i="2"/>
  <c r="Y265" i="2"/>
  <c r="X265" i="2"/>
  <c r="W265" i="2"/>
  <c r="AM265" i="2" s="1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Z264" i="2"/>
  <c r="Y264" i="2"/>
  <c r="X264" i="2"/>
  <c r="W264" i="2"/>
  <c r="AM264" i="2" s="1"/>
  <c r="AL263" i="2"/>
  <c r="AK263" i="2"/>
  <c r="AJ263" i="2"/>
  <c r="AI263" i="2"/>
  <c r="AH263" i="2"/>
  <c r="AG263" i="2"/>
  <c r="AF263" i="2"/>
  <c r="AE263" i="2"/>
  <c r="AD263" i="2"/>
  <c r="AC263" i="2"/>
  <c r="AB263" i="2"/>
  <c r="AA263" i="2"/>
  <c r="Z263" i="2"/>
  <c r="Y263" i="2"/>
  <c r="X263" i="2"/>
  <c r="W263" i="2"/>
  <c r="AM263" i="2" s="1"/>
  <c r="AL262" i="2"/>
  <c r="AK262" i="2"/>
  <c r="AJ262" i="2"/>
  <c r="AI262" i="2"/>
  <c r="AH262" i="2"/>
  <c r="AG262" i="2"/>
  <c r="AF262" i="2"/>
  <c r="AE262" i="2"/>
  <c r="AD262" i="2"/>
  <c r="AC262" i="2"/>
  <c r="AB262" i="2"/>
  <c r="AA262" i="2"/>
  <c r="Z262" i="2"/>
  <c r="Y262" i="2"/>
  <c r="X262" i="2"/>
  <c r="W262" i="2"/>
  <c r="AM262" i="2" s="1"/>
  <c r="AL261" i="2"/>
  <c r="AK261" i="2"/>
  <c r="AJ261" i="2"/>
  <c r="AI261" i="2"/>
  <c r="AH261" i="2"/>
  <c r="AG261" i="2"/>
  <c r="AF261" i="2"/>
  <c r="AE261" i="2"/>
  <c r="AD261" i="2"/>
  <c r="AC261" i="2"/>
  <c r="AB261" i="2"/>
  <c r="AA261" i="2"/>
  <c r="Z261" i="2"/>
  <c r="Y261" i="2"/>
  <c r="X261" i="2"/>
  <c r="W261" i="2"/>
  <c r="AM261" i="2" s="1"/>
  <c r="AL260" i="2"/>
  <c r="AK260" i="2"/>
  <c r="AJ260" i="2"/>
  <c r="AI260" i="2"/>
  <c r="AH260" i="2"/>
  <c r="AG260" i="2"/>
  <c r="AF260" i="2"/>
  <c r="AE260" i="2"/>
  <c r="AD260" i="2"/>
  <c r="AC260" i="2"/>
  <c r="AB260" i="2"/>
  <c r="AA260" i="2"/>
  <c r="Z260" i="2"/>
  <c r="Y260" i="2"/>
  <c r="X260" i="2"/>
  <c r="W260" i="2"/>
  <c r="AM260" i="2" s="1"/>
  <c r="AL259" i="2"/>
  <c r="AK259" i="2"/>
  <c r="AJ259" i="2"/>
  <c r="AI259" i="2"/>
  <c r="AH259" i="2"/>
  <c r="AG259" i="2"/>
  <c r="AF259" i="2"/>
  <c r="AE259" i="2"/>
  <c r="AD259" i="2"/>
  <c r="AC259" i="2"/>
  <c r="AM259" i="2" s="1"/>
  <c r="AB259" i="2"/>
  <c r="AA259" i="2"/>
  <c r="Z259" i="2"/>
  <c r="Y259" i="2"/>
  <c r="X259" i="2"/>
  <c r="W259" i="2"/>
  <c r="AL258" i="2"/>
  <c r="AK258" i="2"/>
  <c r="AJ258" i="2"/>
  <c r="AI258" i="2"/>
  <c r="AH258" i="2"/>
  <c r="AG258" i="2"/>
  <c r="AF258" i="2"/>
  <c r="AE258" i="2"/>
  <c r="AD258" i="2"/>
  <c r="AC258" i="2"/>
  <c r="AB258" i="2"/>
  <c r="AA258" i="2"/>
  <c r="Z258" i="2"/>
  <c r="Y258" i="2"/>
  <c r="X258" i="2"/>
  <c r="W258" i="2"/>
  <c r="AM258" i="2" s="1"/>
  <c r="AL257" i="2"/>
  <c r="AK257" i="2"/>
  <c r="AJ257" i="2"/>
  <c r="AI257" i="2"/>
  <c r="AH257" i="2"/>
  <c r="AG257" i="2"/>
  <c r="AF257" i="2"/>
  <c r="AE257" i="2"/>
  <c r="AD257" i="2"/>
  <c r="AC257" i="2"/>
  <c r="AB257" i="2"/>
  <c r="AA257" i="2"/>
  <c r="Z257" i="2"/>
  <c r="Y257" i="2"/>
  <c r="X257" i="2"/>
  <c r="W257" i="2"/>
  <c r="AM257" i="2" s="1"/>
  <c r="AL256" i="2"/>
  <c r="AK256" i="2"/>
  <c r="AJ256" i="2"/>
  <c r="AI256" i="2"/>
  <c r="AH256" i="2"/>
  <c r="AG256" i="2"/>
  <c r="AF256" i="2"/>
  <c r="AE256" i="2"/>
  <c r="AD256" i="2"/>
  <c r="AC256" i="2"/>
  <c r="AB256" i="2"/>
  <c r="AA256" i="2"/>
  <c r="Z256" i="2"/>
  <c r="Y256" i="2"/>
  <c r="X256" i="2"/>
  <c r="W256" i="2"/>
  <c r="AM256" i="2" s="1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W255" i="2"/>
  <c r="AM255" i="2" s="1"/>
  <c r="AL254" i="2"/>
  <c r="AK254" i="2"/>
  <c r="AJ254" i="2"/>
  <c r="AI254" i="2"/>
  <c r="AH254" i="2"/>
  <c r="AG254" i="2"/>
  <c r="AF254" i="2"/>
  <c r="AE254" i="2"/>
  <c r="AD254" i="2"/>
  <c r="AC254" i="2"/>
  <c r="AB254" i="2"/>
  <c r="AA254" i="2"/>
  <c r="Z254" i="2"/>
  <c r="Y254" i="2"/>
  <c r="X254" i="2"/>
  <c r="W254" i="2"/>
  <c r="AM254" i="2" s="1"/>
  <c r="AL253" i="2"/>
  <c r="AK253" i="2"/>
  <c r="AJ253" i="2"/>
  <c r="AI253" i="2"/>
  <c r="AH253" i="2"/>
  <c r="AG253" i="2"/>
  <c r="AF253" i="2"/>
  <c r="AE253" i="2"/>
  <c r="AD253" i="2"/>
  <c r="AC253" i="2"/>
  <c r="AB253" i="2"/>
  <c r="AA253" i="2"/>
  <c r="Z253" i="2"/>
  <c r="Y253" i="2"/>
  <c r="X253" i="2"/>
  <c r="W253" i="2"/>
  <c r="AM253" i="2" s="1"/>
  <c r="AL252" i="2"/>
  <c r="AK252" i="2"/>
  <c r="AJ252" i="2"/>
  <c r="AI252" i="2"/>
  <c r="AH252" i="2"/>
  <c r="AG252" i="2"/>
  <c r="AF252" i="2"/>
  <c r="AE252" i="2"/>
  <c r="AD252" i="2"/>
  <c r="AC252" i="2"/>
  <c r="AB252" i="2"/>
  <c r="AA252" i="2"/>
  <c r="Z252" i="2"/>
  <c r="Y252" i="2"/>
  <c r="X252" i="2"/>
  <c r="W252" i="2"/>
  <c r="AM252" i="2" s="1"/>
  <c r="AL251" i="2"/>
  <c r="AK251" i="2"/>
  <c r="AJ251" i="2"/>
  <c r="AI251" i="2"/>
  <c r="AH251" i="2"/>
  <c r="AG251" i="2"/>
  <c r="AF251" i="2"/>
  <c r="AE251" i="2"/>
  <c r="AD251" i="2"/>
  <c r="AC251" i="2"/>
  <c r="AM251" i="2" s="1"/>
  <c r="AB251" i="2"/>
  <c r="AA251" i="2"/>
  <c r="Z251" i="2"/>
  <c r="Y251" i="2"/>
  <c r="X251" i="2"/>
  <c r="W251" i="2"/>
  <c r="AL250" i="2"/>
  <c r="AK250" i="2"/>
  <c r="AJ250" i="2"/>
  <c r="AI250" i="2"/>
  <c r="AH250" i="2"/>
  <c r="AG250" i="2"/>
  <c r="AF250" i="2"/>
  <c r="AE250" i="2"/>
  <c r="AD250" i="2"/>
  <c r="AC250" i="2"/>
  <c r="AB250" i="2"/>
  <c r="AA250" i="2"/>
  <c r="Z250" i="2"/>
  <c r="Y250" i="2"/>
  <c r="X250" i="2"/>
  <c r="W250" i="2"/>
  <c r="AM250" i="2" s="1"/>
  <c r="AL249" i="2"/>
  <c r="AK249" i="2"/>
  <c r="AJ249" i="2"/>
  <c r="AI249" i="2"/>
  <c r="AH249" i="2"/>
  <c r="AG249" i="2"/>
  <c r="AF249" i="2"/>
  <c r="AE249" i="2"/>
  <c r="AD249" i="2"/>
  <c r="AC249" i="2"/>
  <c r="AB249" i="2"/>
  <c r="AA249" i="2"/>
  <c r="Z249" i="2"/>
  <c r="Y249" i="2"/>
  <c r="X249" i="2"/>
  <c r="W249" i="2"/>
  <c r="AM249" i="2" s="1"/>
  <c r="AL248" i="2"/>
  <c r="AK248" i="2"/>
  <c r="AJ248" i="2"/>
  <c r="AI248" i="2"/>
  <c r="AH248" i="2"/>
  <c r="AG248" i="2"/>
  <c r="AF248" i="2"/>
  <c r="AE248" i="2"/>
  <c r="AD248" i="2"/>
  <c r="AC248" i="2"/>
  <c r="AB248" i="2"/>
  <c r="AA248" i="2"/>
  <c r="Z248" i="2"/>
  <c r="Y248" i="2"/>
  <c r="X248" i="2"/>
  <c r="W248" i="2"/>
  <c r="AM248" i="2" s="1"/>
  <c r="AL247" i="2"/>
  <c r="AK247" i="2"/>
  <c r="AJ247" i="2"/>
  <c r="AI247" i="2"/>
  <c r="AH247" i="2"/>
  <c r="AG247" i="2"/>
  <c r="AF247" i="2"/>
  <c r="AE247" i="2"/>
  <c r="AD247" i="2"/>
  <c r="AC247" i="2"/>
  <c r="AB247" i="2"/>
  <c r="AA247" i="2"/>
  <c r="Z247" i="2"/>
  <c r="Y247" i="2"/>
  <c r="X247" i="2"/>
  <c r="W247" i="2"/>
  <c r="AM247" i="2" s="1"/>
  <c r="AL246" i="2"/>
  <c r="AK246" i="2"/>
  <c r="AJ246" i="2"/>
  <c r="AI246" i="2"/>
  <c r="AH246" i="2"/>
  <c r="AG246" i="2"/>
  <c r="AF246" i="2"/>
  <c r="AE246" i="2"/>
  <c r="AD246" i="2"/>
  <c r="AC246" i="2"/>
  <c r="AB246" i="2"/>
  <c r="AA246" i="2"/>
  <c r="Z246" i="2"/>
  <c r="Y246" i="2"/>
  <c r="X246" i="2"/>
  <c r="W246" i="2"/>
  <c r="AM246" i="2" s="1"/>
  <c r="AL245" i="2"/>
  <c r="AK245" i="2"/>
  <c r="AJ245" i="2"/>
  <c r="AI245" i="2"/>
  <c r="AH245" i="2"/>
  <c r="AG245" i="2"/>
  <c r="AF245" i="2"/>
  <c r="AE245" i="2"/>
  <c r="AD245" i="2"/>
  <c r="AC245" i="2"/>
  <c r="AB245" i="2"/>
  <c r="AA245" i="2"/>
  <c r="Z245" i="2"/>
  <c r="Y245" i="2"/>
  <c r="X245" i="2"/>
  <c r="W245" i="2"/>
  <c r="AM245" i="2" s="1"/>
  <c r="AL244" i="2"/>
  <c r="AK244" i="2"/>
  <c r="AJ244" i="2"/>
  <c r="AI244" i="2"/>
  <c r="AH244" i="2"/>
  <c r="AG244" i="2"/>
  <c r="AF244" i="2"/>
  <c r="AE244" i="2"/>
  <c r="AD244" i="2"/>
  <c r="AC244" i="2"/>
  <c r="AB244" i="2"/>
  <c r="AA244" i="2"/>
  <c r="Z244" i="2"/>
  <c r="Y244" i="2"/>
  <c r="X244" i="2"/>
  <c r="W244" i="2"/>
  <c r="AM244" i="2" s="1"/>
  <c r="AL243" i="2"/>
  <c r="AK243" i="2"/>
  <c r="AJ243" i="2"/>
  <c r="AI243" i="2"/>
  <c r="AH243" i="2"/>
  <c r="AG243" i="2"/>
  <c r="AF243" i="2"/>
  <c r="AE243" i="2"/>
  <c r="AD243" i="2"/>
  <c r="AC243" i="2"/>
  <c r="AM243" i="2" s="1"/>
  <c r="AB243" i="2"/>
  <c r="AA243" i="2"/>
  <c r="Z243" i="2"/>
  <c r="Y243" i="2"/>
  <c r="X243" i="2"/>
  <c r="W243" i="2"/>
  <c r="AL242" i="2"/>
  <c r="AK242" i="2"/>
  <c r="AJ242" i="2"/>
  <c r="AI242" i="2"/>
  <c r="AH242" i="2"/>
  <c r="AG242" i="2"/>
  <c r="AF242" i="2"/>
  <c r="AE242" i="2"/>
  <c r="AD242" i="2"/>
  <c r="AC242" i="2"/>
  <c r="AB242" i="2"/>
  <c r="AA242" i="2"/>
  <c r="Z242" i="2"/>
  <c r="Y242" i="2"/>
  <c r="X242" i="2"/>
  <c r="W242" i="2"/>
  <c r="AM242" i="2" s="1"/>
  <c r="AL241" i="2"/>
  <c r="AK241" i="2"/>
  <c r="AJ241" i="2"/>
  <c r="AI241" i="2"/>
  <c r="AH241" i="2"/>
  <c r="AG241" i="2"/>
  <c r="AF241" i="2"/>
  <c r="AE241" i="2"/>
  <c r="AD241" i="2"/>
  <c r="AC241" i="2"/>
  <c r="AB241" i="2"/>
  <c r="AA241" i="2"/>
  <c r="Z241" i="2"/>
  <c r="Y241" i="2"/>
  <c r="X241" i="2"/>
  <c r="W241" i="2"/>
  <c r="AM241" i="2" s="1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Z240" i="2"/>
  <c r="Y240" i="2"/>
  <c r="X240" i="2"/>
  <c r="W240" i="2"/>
  <c r="AM240" i="2" s="1"/>
  <c r="AL239" i="2"/>
  <c r="AK239" i="2"/>
  <c r="AJ239" i="2"/>
  <c r="AI239" i="2"/>
  <c r="AH239" i="2"/>
  <c r="AG239" i="2"/>
  <c r="AF239" i="2"/>
  <c r="AE239" i="2"/>
  <c r="AD239" i="2"/>
  <c r="AC239" i="2"/>
  <c r="AB239" i="2"/>
  <c r="AA239" i="2"/>
  <c r="Z239" i="2"/>
  <c r="Y239" i="2"/>
  <c r="X239" i="2"/>
  <c r="W239" i="2"/>
  <c r="AM239" i="2" s="1"/>
  <c r="AL238" i="2"/>
  <c r="AK238" i="2"/>
  <c r="AJ238" i="2"/>
  <c r="AI238" i="2"/>
  <c r="AH238" i="2"/>
  <c r="AG238" i="2"/>
  <c r="AF238" i="2"/>
  <c r="AE238" i="2"/>
  <c r="AD238" i="2"/>
  <c r="AC238" i="2"/>
  <c r="AB238" i="2"/>
  <c r="AA238" i="2"/>
  <c r="Z238" i="2"/>
  <c r="Y238" i="2"/>
  <c r="X238" i="2"/>
  <c r="W238" i="2"/>
  <c r="AM238" i="2" s="1"/>
  <c r="AL237" i="2"/>
  <c r="AK237" i="2"/>
  <c r="AJ237" i="2"/>
  <c r="AI237" i="2"/>
  <c r="AH237" i="2"/>
  <c r="AG237" i="2"/>
  <c r="AF237" i="2"/>
  <c r="AE237" i="2"/>
  <c r="AD237" i="2"/>
  <c r="AC237" i="2"/>
  <c r="AB237" i="2"/>
  <c r="AA237" i="2"/>
  <c r="Z237" i="2"/>
  <c r="Y237" i="2"/>
  <c r="X237" i="2"/>
  <c r="W237" i="2"/>
  <c r="AM237" i="2" s="1"/>
  <c r="AL236" i="2"/>
  <c r="AK236" i="2"/>
  <c r="AJ236" i="2"/>
  <c r="AI236" i="2"/>
  <c r="AH236" i="2"/>
  <c r="AG236" i="2"/>
  <c r="AF236" i="2"/>
  <c r="AE236" i="2"/>
  <c r="AD236" i="2"/>
  <c r="AC236" i="2"/>
  <c r="AB236" i="2"/>
  <c r="AA236" i="2"/>
  <c r="Z236" i="2"/>
  <c r="Y236" i="2"/>
  <c r="X236" i="2"/>
  <c r="W236" i="2"/>
  <c r="AM236" i="2" s="1"/>
  <c r="AL235" i="2"/>
  <c r="AK235" i="2"/>
  <c r="AJ235" i="2"/>
  <c r="AI235" i="2"/>
  <c r="AH235" i="2"/>
  <c r="AG235" i="2"/>
  <c r="AF235" i="2"/>
  <c r="AE235" i="2"/>
  <c r="AD235" i="2"/>
  <c r="AC235" i="2"/>
  <c r="AB235" i="2"/>
  <c r="AA235" i="2"/>
  <c r="Z235" i="2"/>
  <c r="Y235" i="2"/>
  <c r="X235" i="2"/>
  <c r="W235" i="2"/>
  <c r="AM235" i="2" s="1"/>
  <c r="AL234" i="2"/>
  <c r="AK234" i="2"/>
  <c r="AJ234" i="2"/>
  <c r="AI234" i="2"/>
  <c r="AH234" i="2"/>
  <c r="AG234" i="2"/>
  <c r="AF234" i="2"/>
  <c r="AE234" i="2"/>
  <c r="AD234" i="2"/>
  <c r="AC234" i="2"/>
  <c r="AB234" i="2"/>
  <c r="AA234" i="2"/>
  <c r="Z234" i="2"/>
  <c r="Y234" i="2"/>
  <c r="X234" i="2"/>
  <c r="W234" i="2"/>
  <c r="AM234" i="2" s="1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X233" i="2"/>
  <c r="W233" i="2"/>
  <c r="AM233" i="2" s="1"/>
  <c r="AL232" i="2"/>
  <c r="AK232" i="2"/>
  <c r="AJ232" i="2"/>
  <c r="AI232" i="2"/>
  <c r="AH232" i="2"/>
  <c r="AG232" i="2"/>
  <c r="AF232" i="2"/>
  <c r="AE232" i="2"/>
  <c r="AD232" i="2"/>
  <c r="AC232" i="2"/>
  <c r="AB232" i="2"/>
  <c r="AA232" i="2"/>
  <c r="Z232" i="2"/>
  <c r="Y232" i="2"/>
  <c r="X232" i="2"/>
  <c r="W232" i="2"/>
  <c r="AM232" i="2" s="1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Z231" i="2"/>
  <c r="Y231" i="2"/>
  <c r="X231" i="2"/>
  <c r="W231" i="2"/>
  <c r="AM231" i="2" s="1"/>
  <c r="AL230" i="2"/>
  <c r="AK230" i="2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X230" i="2"/>
  <c r="W230" i="2"/>
  <c r="AM230" i="2" s="1"/>
  <c r="AL229" i="2"/>
  <c r="AK229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X229" i="2"/>
  <c r="W229" i="2"/>
  <c r="AM229" i="2" s="1"/>
  <c r="AL228" i="2"/>
  <c r="AK228" i="2"/>
  <c r="AJ228" i="2"/>
  <c r="AI228" i="2"/>
  <c r="AH228" i="2"/>
  <c r="AG228" i="2"/>
  <c r="AF228" i="2"/>
  <c r="AE228" i="2"/>
  <c r="AD228" i="2"/>
  <c r="AC228" i="2"/>
  <c r="AB228" i="2"/>
  <c r="AA228" i="2"/>
  <c r="Z228" i="2"/>
  <c r="Y228" i="2"/>
  <c r="X228" i="2"/>
  <c r="W228" i="2"/>
  <c r="AM228" i="2" s="1"/>
  <c r="AL227" i="2"/>
  <c r="AK227" i="2"/>
  <c r="AJ227" i="2"/>
  <c r="AI227" i="2"/>
  <c r="AH227" i="2"/>
  <c r="AG227" i="2"/>
  <c r="AF227" i="2"/>
  <c r="AE227" i="2"/>
  <c r="AD227" i="2"/>
  <c r="AC227" i="2"/>
  <c r="AB227" i="2"/>
  <c r="AA227" i="2"/>
  <c r="Z227" i="2"/>
  <c r="Y227" i="2"/>
  <c r="X227" i="2"/>
  <c r="W227" i="2"/>
  <c r="AM227" i="2" s="1"/>
  <c r="AL226" i="2"/>
  <c r="AK226" i="2"/>
  <c r="AJ226" i="2"/>
  <c r="AI226" i="2"/>
  <c r="AH226" i="2"/>
  <c r="AG226" i="2"/>
  <c r="AF226" i="2"/>
  <c r="AE226" i="2"/>
  <c r="AD226" i="2"/>
  <c r="AC226" i="2"/>
  <c r="AB226" i="2"/>
  <c r="AA226" i="2"/>
  <c r="Z226" i="2"/>
  <c r="Y226" i="2"/>
  <c r="X226" i="2"/>
  <c r="W226" i="2"/>
  <c r="AM226" i="2" s="1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Z225" i="2"/>
  <c r="Y225" i="2"/>
  <c r="X225" i="2"/>
  <c r="W225" i="2"/>
  <c r="AM225" i="2" s="1"/>
  <c r="AL224" i="2"/>
  <c r="AK224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X224" i="2"/>
  <c r="W224" i="2"/>
  <c r="AM224" i="2" s="1"/>
  <c r="AL223" i="2"/>
  <c r="AK223" i="2"/>
  <c r="AJ223" i="2"/>
  <c r="AI223" i="2"/>
  <c r="AH223" i="2"/>
  <c r="AG223" i="2"/>
  <c r="AF223" i="2"/>
  <c r="AE223" i="2"/>
  <c r="AD223" i="2"/>
  <c r="AC223" i="2"/>
  <c r="AB223" i="2"/>
  <c r="AA223" i="2"/>
  <c r="Z223" i="2"/>
  <c r="Y223" i="2"/>
  <c r="X223" i="2"/>
  <c r="W223" i="2"/>
  <c r="AM223" i="2" s="1"/>
  <c r="AL222" i="2"/>
  <c r="AK222" i="2"/>
  <c r="AJ222" i="2"/>
  <c r="AI222" i="2"/>
  <c r="AH222" i="2"/>
  <c r="AG222" i="2"/>
  <c r="AF222" i="2"/>
  <c r="AE222" i="2"/>
  <c r="AD222" i="2"/>
  <c r="AC222" i="2"/>
  <c r="AB222" i="2"/>
  <c r="AA222" i="2"/>
  <c r="Z222" i="2"/>
  <c r="Y222" i="2"/>
  <c r="X222" i="2"/>
  <c r="W222" i="2"/>
  <c r="AM222" i="2" s="1"/>
  <c r="AL221" i="2"/>
  <c r="AK221" i="2"/>
  <c r="AJ221" i="2"/>
  <c r="AI221" i="2"/>
  <c r="AH221" i="2"/>
  <c r="AG221" i="2"/>
  <c r="AF221" i="2"/>
  <c r="AE221" i="2"/>
  <c r="AD221" i="2"/>
  <c r="AC221" i="2"/>
  <c r="AB221" i="2"/>
  <c r="AA221" i="2"/>
  <c r="Z221" i="2"/>
  <c r="Y221" i="2"/>
  <c r="X221" i="2"/>
  <c r="W221" i="2"/>
  <c r="AM221" i="2" s="1"/>
  <c r="AL220" i="2"/>
  <c r="AK220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X220" i="2"/>
  <c r="W220" i="2"/>
  <c r="AM220" i="2" s="1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Z219" i="2"/>
  <c r="Y219" i="2"/>
  <c r="X219" i="2"/>
  <c r="W219" i="2"/>
  <c r="AM219" i="2" s="1"/>
  <c r="AL218" i="2"/>
  <c r="AK218" i="2"/>
  <c r="AJ218" i="2"/>
  <c r="AI218" i="2"/>
  <c r="AH218" i="2"/>
  <c r="AG218" i="2"/>
  <c r="AF218" i="2"/>
  <c r="AE218" i="2"/>
  <c r="AD218" i="2"/>
  <c r="AC218" i="2"/>
  <c r="AB218" i="2"/>
  <c r="AA218" i="2"/>
  <c r="Z218" i="2"/>
  <c r="Y218" i="2"/>
  <c r="X218" i="2"/>
  <c r="W218" i="2"/>
  <c r="AM218" i="2" s="1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W217" i="2"/>
  <c r="AM217" i="2" s="1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Z216" i="2"/>
  <c r="Y216" i="2"/>
  <c r="X216" i="2"/>
  <c r="W216" i="2"/>
  <c r="AM216" i="2" s="1"/>
  <c r="AL215" i="2"/>
  <c r="AK215" i="2"/>
  <c r="AJ215" i="2"/>
  <c r="AI215" i="2"/>
  <c r="AH215" i="2"/>
  <c r="AG215" i="2"/>
  <c r="AF215" i="2"/>
  <c r="AE215" i="2"/>
  <c r="AD215" i="2"/>
  <c r="AC215" i="2"/>
  <c r="AB215" i="2"/>
  <c r="AA215" i="2"/>
  <c r="Z215" i="2"/>
  <c r="Y215" i="2"/>
  <c r="X215" i="2"/>
  <c r="W215" i="2"/>
  <c r="AM215" i="2" s="1"/>
  <c r="AL214" i="2"/>
  <c r="AK214" i="2"/>
  <c r="AJ214" i="2"/>
  <c r="AI214" i="2"/>
  <c r="AH214" i="2"/>
  <c r="AG214" i="2"/>
  <c r="AF214" i="2"/>
  <c r="AE214" i="2"/>
  <c r="AD214" i="2"/>
  <c r="AC214" i="2"/>
  <c r="AB214" i="2"/>
  <c r="AA214" i="2"/>
  <c r="Z214" i="2"/>
  <c r="Y214" i="2"/>
  <c r="X214" i="2"/>
  <c r="W214" i="2"/>
  <c r="AM214" i="2" s="1"/>
  <c r="AL213" i="2"/>
  <c r="AK213" i="2"/>
  <c r="AJ213" i="2"/>
  <c r="AI213" i="2"/>
  <c r="AH213" i="2"/>
  <c r="AG213" i="2"/>
  <c r="AF213" i="2"/>
  <c r="AE213" i="2"/>
  <c r="AD213" i="2"/>
  <c r="AC213" i="2"/>
  <c r="AB213" i="2"/>
  <c r="AA213" i="2"/>
  <c r="Z213" i="2"/>
  <c r="Y213" i="2"/>
  <c r="X213" i="2"/>
  <c r="W213" i="2"/>
  <c r="AM213" i="2" s="1"/>
  <c r="AL212" i="2"/>
  <c r="AK212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X212" i="2"/>
  <c r="W212" i="2"/>
  <c r="AM212" i="2" s="1"/>
  <c r="AL211" i="2"/>
  <c r="AK211" i="2"/>
  <c r="AJ211" i="2"/>
  <c r="AI211" i="2"/>
  <c r="AH211" i="2"/>
  <c r="AG211" i="2"/>
  <c r="AF211" i="2"/>
  <c r="AE211" i="2"/>
  <c r="AD211" i="2"/>
  <c r="AC211" i="2"/>
  <c r="AM211" i="2" s="1"/>
  <c r="AB211" i="2"/>
  <c r="AA211" i="2"/>
  <c r="Z211" i="2"/>
  <c r="Y211" i="2"/>
  <c r="X211" i="2"/>
  <c r="W211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W210" i="2"/>
  <c r="AM210" i="2" s="1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AM209" i="2" s="1"/>
  <c r="AL208" i="2"/>
  <c r="AK208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AM208" i="2" s="1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Z207" i="2"/>
  <c r="Y207" i="2"/>
  <c r="X207" i="2"/>
  <c r="W207" i="2"/>
  <c r="AM207" i="2" s="1"/>
  <c r="AL206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W206" i="2"/>
  <c r="AM206" i="2" s="1"/>
  <c r="AL205" i="2"/>
  <c r="AK205" i="2"/>
  <c r="AJ205" i="2"/>
  <c r="AI205" i="2"/>
  <c r="AH205" i="2"/>
  <c r="AG205" i="2"/>
  <c r="AF205" i="2"/>
  <c r="AE205" i="2"/>
  <c r="AD205" i="2"/>
  <c r="AC205" i="2"/>
  <c r="AB205" i="2"/>
  <c r="AA205" i="2"/>
  <c r="Z205" i="2"/>
  <c r="Y205" i="2"/>
  <c r="X205" i="2"/>
  <c r="W205" i="2"/>
  <c r="AM205" i="2" s="1"/>
  <c r="AL204" i="2"/>
  <c r="AK204" i="2"/>
  <c r="AJ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AM204" i="2" s="1"/>
  <c r="AL203" i="2"/>
  <c r="AK203" i="2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W203" i="2"/>
  <c r="AM203" i="2" s="1"/>
  <c r="AL202" i="2"/>
  <c r="AK202" i="2"/>
  <c r="AJ202" i="2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AM202" i="2" s="1"/>
  <c r="AL201" i="2"/>
  <c r="AK201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W201" i="2"/>
  <c r="AM201" i="2" s="1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AM200" i="2" s="1"/>
  <c r="AL199" i="2"/>
  <c r="AK199" i="2"/>
  <c r="AJ199" i="2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AM199" i="2" s="1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AM198" i="2" s="1"/>
  <c r="AL197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AM197" i="2" s="1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AM196" i="2" s="1"/>
  <c r="AL195" i="2"/>
  <c r="AK195" i="2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AM195" i="2" s="1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AM194" i="2" s="1"/>
  <c r="AL193" i="2"/>
  <c r="AK193" i="2"/>
  <c r="AJ193" i="2"/>
  <c r="AI193" i="2"/>
  <c r="AH193" i="2"/>
  <c r="AG193" i="2"/>
  <c r="AF193" i="2"/>
  <c r="AE193" i="2"/>
  <c r="AD193" i="2"/>
  <c r="AC193" i="2"/>
  <c r="AB193" i="2"/>
  <c r="AA193" i="2"/>
  <c r="Z193" i="2"/>
  <c r="Y193" i="2"/>
  <c r="X193" i="2"/>
  <c r="W193" i="2"/>
  <c r="AM193" i="2" s="1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Y192" i="2"/>
  <c r="X192" i="2"/>
  <c r="W192" i="2"/>
  <c r="AM192" i="2" s="1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AM191" i="2" s="1"/>
  <c r="AL190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X190" i="2"/>
  <c r="W190" i="2"/>
  <c r="AM190" i="2" s="1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W189" i="2"/>
  <c r="AM189" i="2" s="1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Y188" i="2"/>
  <c r="X188" i="2"/>
  <c r="W188" i="2"/>
  <c r="AM188" i="2" s="1"/>
  <c r="AL187" i="2"/>
  <c r="AK187" i="2"/>
  <c r="AJ187" i="2"/>
  <c r="AI187" i="2"/>
  <c r="AH187" i="2"/>
  <c r="AG187" i="2"/>
  <c r="AF187" i="2"/>
  <c r="AE187" i="2"/>
  <c r="AD187" i="2"/>
  <c r="AC187" i="2"/>
  <c r="AB187" i="2"/>
  <c r="AA187" i="2"/>
  <c r="Z187" i="2"/>
  <c r="Y187" i="2"/>
  <c r="X187" i="2"/>
  <c r="W187" i="2"/>
  <c r="AM187" i="2" s="1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X186" i="2"/>
  <c r="W186" i="2"/>
  <c r="AM186" i="2" s="1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Z185" i="2"/>
  <c r="Y185" i="2"/>
  <c r="X185" i="2"/>
  <c r="W185" i="2"/>
  <c r="AM185" i="2" s="1"/>
  <c r="AL184" i="2"/>
  <c r="AK184" i="2"/>
  <c r="AJ184" i="2"/>
  <c r="AI184" i="2"/>
  <c r="AH184" i="2"/>
  <c r="AG184" i="2"/>
  <c r="AF184" i="2"/>
  <c r="AE184" i="2"/>
  <c r="AD184" i="2"/>
  <c r="AC184" i="2"/>
  <c r="AB184" i="2"/>
  <c r="AA184" i="2"/>
  <c r="Z184" i="2"/>
  <c r="Y184" i="2"/>
  <c r="X184" i="2"/>
  <c r="W184" i="2"/>
  <c r="AM184" i="2" s="1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Z183" i="2"/>
  <c r="Y183" i="2"/>
  <c r="X183" i="2"/>
  <c r="W183" i="2"/>
  <c r="AM183" i="2" s="1"/>
  <c r="AL182" i="2"/>
  <c r="AK182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X182" i="2"/>
  <c r="W182" i="2"/>
  <c r="AM182" i="2" s="1"/>
  <c r="AL181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Y181" i="2"/>
  <c r="X181" i="2"/>
  <c r="W181" i="2"/>
  <c r="AM181" i="2" s="1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Y180" i="2"/>
  <c r="X180" i="2"/>
  <c r="W180" i="2"/>
  <c r="AM180" i="2" s="1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AM179" i="2" s="1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W178" i="2"/>
  <c r="AM178" i="2" s="1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AM177" i="2" s="1"/>
  <c r="AL176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Y176" i="2"/>
  <c r="X176" i="2"/>
  <c r="W176" i="2"/>
  <c r="AM176" i="2" s="1"/>
  <c r="AL175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Y175" i="2"/>
  <c r="X175" i="2"/>
  <c r="W175" i="2"/>
  <c r="AM175" i="2" s="1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AM174" i="2" s="1"/>
  <c r="AL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AM173" i="2" s="1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AM172" i="2" s="1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W171" i="2"/>
  <c r="AM171" i="2" s="1"/>
  <c r="AL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AM170" i="2" s="1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AM169" i="2" s="1"/>
  <c r="AL168" i="2"/>
  <c r="AK168" i="2"/>
  <c r="AJ168" i="2"/>
  <c r="AI168" i="2"/>
  <c r="AH168" i="2"/>
  <c r="AG168" i="2"/>
  <c r="AF168" i="2"/>
  <c r="AE168" i="2"/>
  <c r="AD168" i="2"/>
  <c r="AC168" i="2"/>
  <c r="AB168" i="2"/>
  <c r="AA168" i="2"/>
  <c r="Z168" i="2"/>
  <c r="Y168" i="2"/>
  <c r="X168" i="2"/>
  <c r="W168" i="2"/>
  <c r="AM168" i="2" s="1"/>
  <c r="AL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AM167" i="2" s="1"/>
  <c r="AL166" i="2"/>
  <c r="AK166" i="2"/>
  <c r="AJ166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AM166" i="2" s="1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AM165" i="2" s="1"/>
  <c r="AL164" i="2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AM164" i="2" s="1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AM163" i="2" s="1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AM162" i="2" s="1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AM161" i="2" s="1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AM160" i="2" s="1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AM159" i="2" s="1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AM158" i="2" s="1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AM157" i="2" s="1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AM156" i="2" s="1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AM155" i="2" s="1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AM154" i="2" s="1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AM153" i="2" s="1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AM152" i="2" s="1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AM151" i="2" s="1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AM150" i="2" s="1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AM149" i="2" s="1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AM148" i="2" s="1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AM147" i="2" s="1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AM146" i="2" s="1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AM145" i="2" s="1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AM144" i="2" s="1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AM143" i="2" s="1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AM142" i="2" s="1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AM141" i="2" s="1"/>
  <c r="AL140" i="2"/>
  <c r="AK140" i="2"/>
  <c r="AJ140" i="2"/>
  <c r="AI140" i="2"/>
  <c r="AH140" i="2"/>
  <c r="AG140" i="2"/>
  <c r="AF140" i="2"/>
  <c r="AE140" i="2"/>
  <c r="AD140" i="2"/>
  <c r="AC140" i="2"/>
  <c r="AB140" i="2"/>
  <c r="AM140" i="2" s="1"/>
  <c r="AA140" i="2"/>
  <c r="Z140" i="2"/>
  <c r="Y140" i="2"/>
  <c r="X140" i="2"/>
  <c r="W140" i="2"/>
  <c r="AL139" i="2"/>
  <c r="AK139" i="2"/>
  <c r="AJ139" i="2"/>
  <c r="AI139" i="2"/>
  <c r="AH139" i="2"/>
  <c r="AG139" i="2"/>
  <c r="AF139" i="2"/>
  <c r="AE139" i="2"/>
  <c r="AD139" i="2"/>
  <c r="AC139" i="2"/>
  <c r="AM139" i="2" s="1"/>
  <c r="AB139" i="2"/>
  <c r="AA139" i="2"/>
  <c r="Z139" i="2"/>
  <c r="Y139" i="2"/>
  <c r="X139" i="2"/>
  <c r="W139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AM138" i="2" s="1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AM136" i="2" s="1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AM135" i="2" s="1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AM134" i="2" s="1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AM133" i="2" s="1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AM132" i="2" s="1"/>
  <c r="AL131" i="2"/>
  <c r="AK131" i="2"/>
  <c r="AJ131" i="2"/>
  <c r="AI131" i="2"/>
  <c r="AH131" i="2"/>
  <c r="AG131" i="2"/>
  <c r="AF131" i="2"/>
  <c r="AE131" i="2"/>
  <c r="AD131" i="2"/>
  <c r="AC131" i="2"/>
  <c r="AM131" i="2" s="1"/>
  <c r="AB131" i="2"/>
  <c r="AA131" i="2"/>
  <c r="Z131" i="2"/>
  <c r="Y131" i="2"/>
  <c r="X131" i="2"/>
  <c r="W131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AM130" i="2" s="1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AM129" i="2" s="1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AM128" i="2" s="1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AM127" i="2" s="1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AM126" i="2" s="1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AM125" i="2" s="1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AM124" i="2" s="1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AM123" i="2" s="1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AM122" i="2" s="1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AM121" i="2" s="1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AM120" i="2" s="1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AM119" i="2" s="1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AM118" i="2" s="1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AM117" i="2" s="1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AM116" i="2" s="1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AM115" i="2" s="1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AM114" i="2" s="1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AM113" i="2" s="1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AM112" i="2" s="1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AM111" i="2" s="1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AM110" i="2" s="1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AM109" i="2" s="1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AM108" i="2" s="1"/>
  <c r="AL107" i="2"/>
  <c r="AK107" i="2"/>
  <c r="AJ107" i="2"/>
  <c r="AI107" i="2"/>
  <c r="AH107" i="2"/>
  <c r="AG107" i="2"/>
  <c r="AF107" i="2"/>
  <c r="AE107" i="2"/>
  <c r="AD107" i="2"/>
  <c r="AC107" i="2"/>
  <c r="AM107" i="2" s="1"/>
  <c r="AB107" i="2"/>
  <c r="AA107" i="2"/>
  <c r="Z107" i="2"/>
  <c r="Y107" i="2"/>
  <c r="X107" i="2"/>
  <c r="W107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AM106" i="2" s="1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AM105" i="2" s="1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AM104" i="2" s="1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AM103" i="2" s="1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AM102" i="2" s="1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AM101" i="2" s="1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AM100" i="2" s="1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AM99" i="2" s="1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AM98" i="2" s="1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AM97" i="2" s="1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AM96" i="2" s="1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AM95" i="2" s="1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AM94" i="2" s="1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AM93" i="2" s="1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AM92" i="2" s="1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AM91" i="2" s="1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AM90" i="2" s="1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AM89" i="2" s="1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AM88" i="2" s="1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AM87" i="2" s="1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AM86" i="2" s="1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AM85" i="2" s="1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AM84" i="2" s="1"/>
  <c r="AL83" i="2"/>
  <c r="AK83" i="2"/>
  <c r="AJ83" i="2"/>
  <c r="AI83" i="2"/>
  <c r="AH83" i="2"/>
  <c r="AG83" i="2"/>
  <c r="AF83" i="2"/>
  <c r="AE83" i="2"/>
  <c r="AD83" i="2"/>
  <c r="AC83" i="2"/>
  <c r="AM83" i="2" s="1"/>
  <c r="AB83" i="2"/>
  <c r="AA83" i="2"/>
  <c r="Z83" i="2"/>
  <c r="Y83" i="2"/>
  <c r="X83" i="2"/>
  <c r="W83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AM82" i="2" s="1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AM81" i="2" s="1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AM80" i="2" s="1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AM79" i="2" s="1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AM78" i="2" s="1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AM77" i="2" s="1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AM76" i="2" s="1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AM75" i="2" s="1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AM74" i="2" s="1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AM73" i="2" s="1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AM72" i="2" s="1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AM71" i="2" s="1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AM70" i="2" s="1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AM69" i="2" s="1"/>
  <c r="AL68" i="2"/>
  <c r="AK68" i="2"/>
  <c r="AJ68" i="2"/>
  <c r="AI68" i="2"/>
  <c r="AH68" i="2"/>
  <c r="AG68" i="2"/>
  <c r="AF68" i="2"/>
  <c r="AE68" i="2"/>
  <c r="AD68" i="2"/>
  <c r="AC68" i="2"/>
  <c r="AB68" i="2"/>
  <c r="AM68" i="2" s="1"/>
  <c r="AA68" i="2"/>
  <c r="Z68" i="2"/>
  <c r="Y68" i="2"/>
  <c r="X68" i="2"/>
  <c r="W68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AM67" i="2" s="1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AM66" i="2" s="1"/>
  <c r="AL65" i="2"/>
  <c r="AK65" i="2"/>
  <c r="AJ65" i="2"/>
  <c r="AI65" i="2"/>
  <c r="AH65" i="2"/>
  <c r="AG65" i="2"/>
  <c r="AF65" i="2"/>
  <c r="AE65" i="2"/>
  <c r="AM65" i="2" s="1"/>
  <c r="AD65" i="2"/>
  <c r="AC65" i="2"/>
  <c r="AB65" i="2"/>
  <c r="AA65" i="2"/>
  <c r="Z65" i="2"/>
  <c r="Y65" i="2"/>
  <c r="X65" i="2"/>
  <c r="W65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AM64" i="2" s="1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AM63" i="2" s="1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AM62" i="2" s="1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AM61" i="2" s="1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AM60" i="2" s="1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AM59" i="2" s="1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AM58" i="2" s="1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AM57" i="2" s="1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AM56" i="2" s="1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AM55" i="2" s="1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AM54" i="2" s="1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AM53" i="2" s="1"/>
  <c r="AL52" i="2"/>
  <c r="AK52" i="2"/>
  <c r="AJ52" i="2"/>
  <c r="AI52" i="2"/>
  <c r="AH52" i="2"/>
  <c r="AG52" i="2"/>
  <c r="AF52" i="2"/>
  <c r="AE52" i="2"/>
  <c r="AD52" i="2"/>
  <c r="AC52" i="2"/>
  <c r="AB52" i="2"/>
  <c r="AM52" i="2" s="1"/>
  <c r="AA52" i="2"/>
  <c r="Z52" i="2"/>
  <c r="Y52" i="2"/>
  <c r="X52" i="2"/>
  <c r="W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AM51" i="2" s="1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AM50" i="2" s="1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AM49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AM43" i="2" s="1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AM42" i="2" s="1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AM41" i="2" s="1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AM39" i="2" s="1"/>
  <c r="X39" i="2"/>
  <c r="W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AM34" i="2" s="1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AM33" i="2" s="1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AM24" i="2" s="1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M23" i="2" s="1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M22" i="2" s="1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AM16" i="2" s="1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AM15" i="2" s="1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AM14" i="2" s="1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AM13" i="2" s="1"/>
  <c r="AL12" i="2"/>
  <c r="AK12" i="2"/>
  <c r="AJ12" i="2"/>
  <c r="AI12" i="2"/>
  <c r="AH12" i="2"/>
  <c r="AG12" i="2"/>
  <c r="AF12" i="2"/>
  <c r="AE12" i="2"/>
  <c r="AD12" i="2"/>
  <c r="AC12" i="2"/>
  <c r="AB12" i="2"/>
  <c r="AM12" i="2" s="1"/>
  <c r="AA12" i="2"/>
  <c r="Z12" i="2"/>
  <c r="Y12" i="2"/>
  <c r="X12" i="2"/>
  <c r="W12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AM11" i="2" s="1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AM10" i="2" s="1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AM9" i="2" s="1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AM7" i="2" s="1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AM6" i="2" s="1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AM5" i="2" s="1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AM4" i="2" s="1"/>
  <c r="AL3" i="2"/>
  <c r="AL446" i="2" s="1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AM3" i="2" s="1"/>
  <c r="AM8" i="2" l="1"/>
  <c r="AM21" i="2"/>
  <c r="AM26" i="2"/>
  <c r="AM27" i="2"/>
  <c r="AM28" i="2"/>
  <c r="AM29" i="2"/>
  <c r="AM446" i="2" s="1"/>
  <c r="AM30" i="2"/>
  <c r="AM31" i="2"/>
  <c r="AM32" i="2"/>
  <c r="AM18" i="2"/>
  <c r="AM20" i="2"/>
  <c r="AM35" i="2"/>
  <c r="AM36" i="2"/>
  <c r="AM37" i="2"/>
  <c r="AM38" i="2"/>
  <c r="AM40" i="2"/>
  <c r="AM19" i="2"/>
  <c r="AM44" i="2"/>
  <c r="AM45" i="2"/>
  <c r="AM46" i="2"/>
  <c r="AM47" i="2"/>
  <c r="AM48" i="2"/>
</calcChain>
</file>

<file path=xl/sharedStrings.xml><?xml version="1.0" encoding="utf-8"?>
<sst xmlns="http://schemas.openxmlformats.org/spreadsheetml/2006/main" count="7260" uniqueCount="654">
  <si>
    <t>HoleID</t>
  </si>
  <si>
    <t>From</t>
  </si>
  <si>
    <t>To</t>
  </si>
  <si>
    <t>SampleID</t>
  </si>
  <si>
    <t>Type</t>
  </si>
  <si>
    <t>Batch</t>
  </si>
  <si>
    <t>Ba</t>
  </si>
  <si>
    <t>Ce</t>
  </si>
  <si>
    <t>Cr</t>
  </si>
  <si>
    <t>Cs</t>
  </si>
  <si>
    <t>Dy</t>
  </si>
  <si>
    <t>Er</t>
  </si>
  <si>
    <t>Eu</t>
  </si>
  <si>
    <t>Ga</t>
  </si>
  <si>
    <t>Gd</t>
  </si>
  <si>
    <t>Hf</t>
  </si>
  <si>
    <t>Ho</t>
  </si>
  <si>
    <t>La</t>
  </si>
  <si>
    <t>Lu</t>
  </si>
  <si>
    <t>Nb</t>
  </si>
  <si>
    <t>Nd</t>
  </si>
  <si>
    <t>Pr</t>
  </si>
  <si>
    <t>Rb</t>
  </si>
  <si>
    <t>Sc</t>
  </si>
  <si>
    <t>Sm</t>
  </si>
  <si>
    <t>Sn</t>
  </si>
  <si>
    <t>Sr</t>
  </si>
  <si>
    <t>Ta</t>
  </si>
  <si>
    <t>Tb</t>
  </si>
  <si>
    <t>Th</t>
  </si>
  <si>
    <t>Ti</t>
  </si>
  <si>
    <t>Tm</t>
  </si>
  <si>
    <t>U</t>
  </si>
  <si>
    <t>V</t>
  </si>
  <si>
    <t>W</t>
  </si>
  <si>
    <t>Y</t>
  </si>
  <si>
    <t>Yb</t>
  </si>
  <si>
    <t>Zr</t>
  </si>
  <si>
    <t>SiO2</t>
  </si>
  <si>
    <t>Al2O3</t>
  </si>
  <si>
    <t>Fe2O3</t>
  </si>
  <si>
    <t>CaO</t>
  </si>
  <si>
    <t>MgO</t>
  </si>
  <si>
    <t>Na2O</t>
  </si>
  <si>
    <t>K2O</t>
  </si>
  <si>
    <t>Cr2O3</t>
  </si>
  <si>
    <t>TiO2</t>
  </si>
  <si>
    <t>MnO</t>
  </si>
  <si>
    <t>P2O5</t>
  </si>
  <si>
    <t>SrO</t>
  </si>
  <si>
    <t>BaO</t>
  </si>
  <si>
    <t>LOI</t>
  </si>
  <si>
    <t>Total</t>
  </si>
  <si>
    <t>Au</t>
  </si>
  <si>
    <t>Pt</t>
  </si>
  <si>
    <t>Pd</t>
  </si>
  <si>
    <t>Al</t>
  </si>
  <si>
    <t>B</t>
  </si>
  <si>
    <t>Be</t>
  </si>
  <si>
    <t>Ca</t>
  </si>
  <si>
    <t>Co</t>
  </si>
  <si>
    <t>Cu</t>
  </si>
  <si>
    <t>Fe</t>
  </si>
  <si>
    <t>K</t>
  </si>
  <si>
    <t>Li</t>
  </si>
  <si>
    <t>Mg</t>
  </si>
  <si>
    <t>Mn</t>
  </si>
  <si>
    <t>Mo</t>
  </si>
  <si>
    <t>Na</t>
  </si>
  <si>
    <t>Ni</t>
  </si>
  <si>
    <t>P</t>
  </si>
  <si>
    <t>Pb</t>
  </si>
  <si>
    <t>Si</t>
  </si>
  <si>
    <t>ppm</t>
  </si>
  <si>
    <t>%</t>
  </si>
  <si>
    <t>PCH-DDH-002</t>
  </si>
  <si>
    <t>F487523</t>
  </si>
  <si>
    <t>NOR</t>
  </si>
  <si>
    <t>&lt;0.01</t>
  </si>
  <si>
    <t>&lt;5</t>
  </si>
  <si>
    <t>&lt;10</t>
  </si>
  <si>
    <t>&lt;0.005</t>
  </si>
  <si>
    <t>&lt;0.2</t>
  </si>
  <si>
    <t>&lt;0.002</t>
  </si>
  <si>
    <t>&lt;50</t>
  </si>
  <si>
    <t>&lt;0.05</t>
  </si>
  <si>
    <t>&lt;0.4</t>
  </si>
  <si>
    <t>Blank</t>
  </si>
  <si>
    <t>F487524</t>
  </si>
  <si>
    <t>BLK</t>
  </si>
  <si>
    <t>&lt;0.5</t>
  </si>
  <si>
    <t>&lt;0.04</t>
  </si>
  <si>
    <t>&lt;0.004</t>
  </si>
  <si>
    <t>&lt;20</t>
  </si>
  <si>
    <t>&lt;0.1</t>
  </si>
  <si>
    <t>F487525</t>
  </si>
  <si>
    <t>F487526</t>
  </si>
  <si>
    <t>&gt;10000</t>
  </si>
  <si>
    <t>F487527</t>
  </si>
  <si>
    <t>F487528</t>
  </si>
  <si>
    <t>F487529</t>
  </si>
  <si>
    <t>F487530</t>
  </si>
  <si>
    <t>F487531</t>
  </si>
  <si>
    <t>F487532</t>
  </si>
  <si>
    <t>F487533</t>
  </si>
  <si>
    <t>RE-1201</t>
  </si>
  <si>
    <t>F487534</t>
  </si>
  <si>
    <t>STD</t>
  </si>
  <si>
    <t>F487535</t>
  </si>
  <si>
    <t>F487536</t>
  </si>
  <si>
    <t>F487537</t>
  </si>
  <si>
    <t>F487538</t>
  </si>
  <si>
    <t>F487539</t>
  </si>
  <si>
    <t>F487540</t>
  </si>
  <si>
    <t>F487541</t>
  </si>
  <si>
    <t>F487542</t>
  </si>
  <si>
    <t>F487543</t>
  </si>
  <si>
    <t>F487544</t>
  </si>
  <si>
    <t>DUP F487543</t>
  </si>
  <si>
    <t>F487545</t>
  </si>
  <si>
    <t>F487546</t>
  </si>
  <si>
    <t>F487547</t>
  </si>
  <si>
    <t>F487548</t>
  </si>
  <si>
    <t>F487549</t>
  </si>
  <si>
    <t>F487550</t>
  </si>
  <si>
    <t>F487551</t>
  </si>
  <si>
    <t>RE-1202</t>
  </si>
  <si>
    <t>F487552</t>
  </si>
  <si>
    <t>F487553</t>
  </si>
  <si>
    <t>F487554</t>
  </si>
  <si>
    <t>F487555</t>
  </si>
  <si>
    <t>F487556</t>
  </si>
  <si>
    <t>F487557</t>
  </si>
  <si>
    <t>F487558</t>
  </si>
  <si>
    <t>F487559</t>
  </si>
  <si>
    <t>F487560</t>
  </si>
  <si>
    <t>RE-1203</t>
  </si>
  <si>
    <t>F487561</t>
  </si>
  <si>
    <t>F487562</t>
  </si>
  <si>
    <t>F487563</t>
  </si>
  <si>
    <t>F487564</t>
  </si>
  <si>
    <t>&lt;0.03</t>
  </si>
  <si>
    <t>F487565</t>
  </si>
  <si>
    <t>F487566</t>
  </si>
  <si>
    <t>F487567</t>
  </si>
  <si>
    <t>F487568</t>
  </si>
  <si>
    <t>F487569</t>
  </si>
  <si>
    <t>F487570</t>
  </si>
  <si>
    <t>F487571</t>
  </si>
  <si>
    <t>F487572</t>
  </si>
  <si>
    <t>F487573</t>
  </si>
  <si>
    <t>F487574</t>
  </si>
  <si>
    <t>F487575</t>
  </si>
  <si>
    <t>F487576</t>
  </si>
  <si>
    <t>F487577</t>
  </si>
  <si>
    <t>F487578</t>
  </si>
  <si>
    <t>F487579</t>
  </si>
  <si>
    <t>F487580</t>
  </si>
  <si>
    <t>F487581</t>
  </si>
  <si>
    <t>F487582</t>
  </si>
  <si>
    <t>&gt;102.00</t>
  </si>
  <si>
    <t>F487583</t>
  </si>
  <si>
    <t>DUP F487582</t>
  </si>
  <si>
    <t>F487584</t>
  </si>
  <si>
    <t>F487585</t>
  </si>
  <si>
    <t>F487586</t>
  </si>
  <si>
    <t>F487587</t>
  </si>
  <si>
    <t>F487588</t>
  </si>
  <si>
    <t>F487589</t>
  </si>
  <si>
    <t>F487590</t>
  </si>
  <si>
    <t>F487591</t>
  </si>
  <si>
    <t>F487592</t>
  </si>
  <si>
    <t>F487593</t>
  </si>
  <si>
    <t>F487594</t>
  </si>
  <si>
    <t>F487595</t>
  </si>
  <si>
    <t>F487596</t>
  </si>
  <si>
    <t>F487597</t>
  </si>
  <si>
    <t>F487598</t>
  </si>
  <si>
    <t>F487599</t>
  </si>
  <si>
    <t>F487600</t>
  </si>
  <si>
    <t>F487601</t>
  </si>
  <si>
    <t>F487602</t>
  </si>
  <si>
    <t>F487603</t>
  </si>
  <si>
    <t>F487604</t>
  </si>
  <si>
    <t>&lt;0.02</t>
  </si>
  <si>
    <t>F487605</t>
  </si>
  <si>
    <t>F487606</t>
  </si>
  <si>
    <t>F487607</t>
  </si>
  <si>
    <t>F487608</t>
  </si>
  <si>
    <t>F487609</t>
  </si>
  <si>
    <t>F487610</t>
  </si>
  <si>
    <t>F487611</t>
  </si>
  <si>
    <t>F487612</t>
  </si>
  <si>
    <t>F487613</t>
  </si>
  <si>
    <t>F487614</t>
  </si>
  <si>
    <t>F487615</t>
  </si>
  <si>
    <t>F487616</t>
  </si>
  <si>
    <t>F487617</t>
  </si>
  <si>
    <t>F487618</t>
  </si>
  <si>
    <t>F487619</t>
  </si>
  <si>
    <t>F487620</t>
  </si>
  <si>
    <t>F487621</t>
  </si>
  <si>
    <t>F487622</t>
  </si>
  <si>
    <t>F487623</t>
  </si>
  <si>
    <t>DUP F487622</t>
  </si>
  <si>
    <t>F487624</t>
  </si>
  <si>
    <t>F487625</t>
  </si>
  <si>
    <t>F487626</t>
  </si>
  <si>
    <t>F487627</t>
  </si>
  <si>
    <t>F487628</t>
  </si>
  <si>
    <t>F487629</t>
  </si>
  <si>
    <t>F487630</t>
  </si>
  <si>
    <t>F487631</t>
  </si>
  <si>
    <t>F487632</t>
  </si>
  <si>
    <t>F487633</t>
  </si>
  <si>
    <t>F487634</t>
  </si>
  <si>
    <t>F487635</t>
  </si>
  <si>
    <t>F487636</t>
  </si>
  <si>
    <t>F487637</t>
  </si>
  <si>
    <t>F487638</t>
  </si>
  <si>
    <t>F487639</t>
  </si>
  <si>
    <t>F487640</t>
  </si>
  <si>
    <t>F487641</t>
  </si>
  <si>
    <t>F487642</t>
  </si>
  <si>
    <t>F487643</t>
  </si>
  <si>
    <t>F487644</t>
  </si>
  <si>
    <t>F487645</t>
  </si>
  <si>
    <t>F487646</t>
  </si>
  <si>
    <t>F487647</t>
  </si>
  <si>
    <t>F487648</t>
  </si>
  <si>
    <t>F487649</t>
  </si>
  <si>
    <t>F487650</t>
  </si>
  <si>
    <t>F487651</t>
  </si>
  <si>
    <t>F487652</t>
  </si>
  <si>
    <t>F487653</t>
  </si>
  <si>
    <t>F487654</t>
  </si>
  <si>
    <t>F487655</t>
  </si>
  <si>
    <t>F487656</t>
  </si>
  <si>
    <t>F487657</t>
  </si>
  <si>
    <t>F487658</t>
  </si>
  <si>
    <t>F487659</t>
  </si>
  <si>
    <t>F487660</t>
  </si>
  <si>
    <t>F487661</t>
  </si>
  <si>
    <t>F487662</t>
  </si>
  <si>
    <t>F487663</t>
  </si>
  <si>
    <t>DUP F487662</t>
  </si>
  <si>
    <t>F487664</t>
  </si>
  <si>
    <t>F487665</t>
  </si>
  <si>
    <t>F487666</t>
  </si>
  <si>
    <t>F487667</t>
  </si>
  <si>
    <t>F487668</t>
  </si>
  <si>
    <t>F487669</t>
  </si>
  <si>
    <t>F487670</t>
  </si>
  <si>
    <t>F487671</t>
  </si>
  <si>
    <t>F487672</t>
  </si>
  <si>
    <t>F487673</t>
  </si>
  <si>
    <t>F487674</t>
  </si>
  <si>
    <t>F487675</t>
  </si>
  <si>
    <t>F487676</t>
  </si>
  <si>
    <t>F487677</t>
  </si>
  <si>
    <t>F487678</t>
  </si>
  <si>
    <t>F487679</t>
  </si>
  <si>
    <t>F487680</t>
  </si>
  <si>
    <t>F487681</t>
  </si>
  <si>
    <t>F487682</t>
  </si>
  <si>
    <t>F487683</t>
  </si>
  <si>
    <t>F487684</t>
  </si>
  <si>
    <t>F487685</t>
  </si>
  <si>
    <t>F487686</t>
  </si>
  <si>
    <t>F487687</t>
  </si>
  <si>
    <t>F487688</t>
  </si>
  <si>
    <t>F487689</t>
  </si>
  <si>
    <t>F487690</t>
  </si>
  <si>
    <t>F487691</t>
  </si>
  <si>
    <t>F487692</t>
  </si>
  <si>
    <t>DUP F487691</t>
  </si>
  <si>
    <t>F487693</t>
  </si>
  <si>
    <t>F487694</t>
  </si>
  <si>
    <t>F487695</t>
  </si>
  <si>
    <t>F487696</t>
  </si>
  <si>
    <t>PCH-DDH-003</t>
  </si>
  <si>
    <t>F487697</t>
  </si>
  <si>
    <t>F487698</t>
  </si>
  <si>
    <t>F487699</t>
  </si>
  <si>
    <t>F487700</t>
  </si>
  <si>
    <t>F487701</t>
  </si>
  <si>
    <t>F487702</t>
  </si>
  <si>
    <t>F487703</t>
  </si>
  <si>
    <t>F487704</t>
  </si>
  <si>
    <t>F487705</t>
  </si>
  <si>
    <t>F487706</t>
  </si>
  <si>
    <t>F487707</t>
  </si>
  <si>
    <t>F487708</t>
  </si>
  <si>
    <t>F487709</t>
  </si>
  <si>
    <t>F487710</t>
  </si>
  <si>
    <t>F487711</t>
  </si>
  <si>
    <t>F487712</t>
  </si>
  <si>
    <t>F487713</t>
  </si>
  <si>
    <t>F487714</t>
  </si>
  <si>
    <t>F487715</t>
  </si>
  <si>
    <t>F487716</t>
  </si>
  <si>
    <t>F487717</t>
  </si>
  <si>
    <t>DUP F487716</t>
  </si>
  <si>
    <t>F487718</t>
  </si>
  <si>
    <t>F487719</t>
  </si>
  <si>
    <t>F487720</t>
  </si>
  <si>
    <t>F487721</t>
  </si>
  <si>
    <t>F487722</t>
  </si>
  <si>
    <t>F487723</t>
  </si>
  <si>
    <t>F487724</t>
  </si>
  <si>
    <t>F487725</t>
  </si>
  <si>
    <t>F487726</t>
  </si>
  <si>
    <t>F487727</t>
  </si>
  <si>
    <t>F487728</t>
  </si>
  <si>
    <t>F487729</t>
  </si>
  <si>
    <t>F487730</t>
  </si>
  <si>
    <t>F487731</t>
  </si>
  <si>
    <t>F487732</t>
  </si>
  <si>
    <t>F487733</t>
  </si>
  <si>
    <t>F487734</t>
  </si>
  <si>
    <t>F487735</t>
  </si>
  <si>
    <t>F487736</t>
  </si>
  <si>
    <t>F487737</t>
  </si>
  <si>
    <t>F487738</t>
  </si>
  <si>
    <t>F487739</t>
  </si>
  <si>
    <t>F487740</t>
  </si>
  <si>
    <t>F487741</t>
  </si>
  <si>
    <t>F487742</t>
  </si>
  <si>
    <t>F487743</t>
  </si>
  <si>
    <t>F487744</t>
  </si>
  <si>
    <t>F487745</t>
  </si>
  <si>
    <t>F487746</t>
  </si>
  <si>
    <t>F487747</t>
  </si>
  <si>
    <t>F487748</t>
  </si>
  <si>
    <t>F487749</t>
  </si>
  <si>
    <t>F487750</t>
  </si>
  <si>
    <t>F487751</t>
  </si>
  <si>
    <t>F487752</t>
  </si>
  <si>
    <t>F487753</t>
  </si>
  <si>
    <t>F487754</t>
  </si>
  <si>
    <t>F487755</t>
  </si>
  <si>
    <t>F487756</t>
  </si>
  <si>
    <t>F487757</t>
  </si>
  <si>
    <t>DUP F487756</t>
  </si>
  <si>
    <t>F487758</t>
  </si>
  <si>
    <t>F487759</t>
  </si>
  <si>
    <t>F487760</t>
  </si>
  <si>
    <t>F487761</t>
  </si>
  <si>
    <t>F487762</t>
  </si>
  <si>
    <t>F487763</t>
  </si>
  <si>
    <t>F487764</t>
  </si>
  <si>
    <t>F487765</t>
  </si>
  <si>
    <t>F487766</t>
  </si>
  <si>
    <t>F487767</t>
  </si>
  <si>
    <t>F487768</t>
  </si>
  <si>
    <t>F487769</t>
  </si>
  <si>
    <t>F487770</t>
  </si>
  <si>
    <t>F487771</t>
  </si>
  <si>
    <t>F487772</t>
  </si>
  <si>
    <t>F487773</t>
  </si>
  <si>
    <t>F487774</t>
  </si>
  <si>
    <t>F487775</t>
  </si>
  <si>
    <t>F487776</t>
  </si>
  <si>
    <t>F487777</t>
  </si>
  <si>
    <t>F487778</t>
  </si>
  <si>
    <t>F487779</t>
  </si>
  <si>
    <t>F487780</t>
  </si>
  <si>
    <t>F487781</t>
  </si>
  <si>
    <t>F487782</t>
  </si>
  <si>
    <t>F487783</t>
  </si>
  <si>
    <t>F487784</t>
  </si>
  <si>
    <t>F487785</t>
  </si>
  <si>
    <t>F487786</t>
  </si>
  <si>
    <t>F487787</t>
  </si>
  <si>
    <t>F487788</t>
  </si>
  <si>
    <t>F487789</t>
  </si>
  <si>
    <t>F487790</t>
  </si>
  <si>
    <t>F487791</t>
  </si>
  <si>
    <t>F487792</t>
  </si>
  <si>
    <t>F487793</t>
  </si>
  <si>
    <t>F487794</t>
  </si>
  <si>
    <t>F487795</t>
  </si>
  <si>
    <t>F487796</t>
  </si>
  <si>
    <t>F487797</t>
  </si>
  <si>
    <t>DUP F487796</t>
  </si>
  <si>
    <t>F487798</t>
  </si>
  <si>
    <t>F487799</t>
  </si>
  <si>
    <t>F487800</t>
  </si>
  <si>
    <t>F487801</t>
  </si>
  <si>
    <t>F487802</t>
  </si>
  <si>
    <t>F487803</t>
  </si>
  <si>
    <t>F487804</t>
  </si>
  <si>
    <t>F487805</t>
  </si>
  <si>
    <t>F487806</t>
  </si>
  <si>
    <t>F487807</t>
  </si>
  <si>
    <t>F487808</t>
  </si>
  <si>
    <t>F487809</t>
  </si>
  <si>
    <t>F487810</t>
  </si>
  <si>
    <t>F487811</t>
  </si>
  <si>
    <t>F487812</t>
  </si>
  <si>
    <t>F487813</t>
  </si>
  <si>
    <t>F487814</t>
  </si>
  <si>
    <t>F487815</t>
  </si>
  <si>
    <t>F487816</t>
  </si>
  <si>
    <t>F487817</t>
  </si>
  <si>
    <t>F487818</t>
  </si>
  <si>
    <t>F487819</t>
  </si>
  <si>
    <t>F487820</t>
  </si>
  <si>
    <t>F487821</t>
  </si>
  <si>
    <t>F487822</t>
  </si>
  <si>
    <t>F487823</t>
  </si>
  <si>
    <t>F487824</t>
  </si>
  <si>
    <t>F487825</t>
  </si>
  <si>
    <t>F487826</t>
  </si>
  <si>
    <t>F487827</t>
  </si>
  <si>
    <t>F487828</t>
  </si>
  <si>
    <t>F487829</t>
  </si>
  <si>
    <t>F487830</t>
  </si>
  <si>
    <t>F487831</t>
  </si>
  <si>
    <t>F487832</t>
  </si>
  <si>
    <t>F487833</t>
  </si>
  <si>
    <t>F487834</t>
  </si>
  <si>
    <t>F487835</t>
  </si>
  <si>
    <t>F487836</t>
  </si>
  <si>
    <t>F487837</t>
  </si>
  <si>
    <t>DUP F487836</t>
  </si>
  <si>
    <t>F487838</t>
  </si>
  <si>
    <t>F487839</t>
  </si>
  <si>
    <t>F487840</t>
  </si>
  <si>
    <t>F487841</t>
  </si>
  <si>
    <t>F487842</t>
  </si>
  <si>
    <t>F487843</t>
  </si>
  <si>
    <t>F487844</t>
  </si>
  <si>
    <t>F487845</t>
  </si>
  <si>
    <t>F487846</t>
  </si>
  <si>
    <t>F487847</t>
  </si>
  <si>
    <t>F487848</t>
  </si>
  <si>
    <t>F487849</t>
  </si>
  <si>
    <t>&gt;1000</t>
  </si>
  <si>
    <t>F487850</t>
  </si>
  <si>
    <t>F487851</t>
  </si>
  <si>
    <t>F487852</t>
  </si>
  <si>
    <t>F487853</t>
  </si>
  <si>
    <t>F487854</t>
  </si>
  <si>
    <t>F487855</t>
  </si>
  <si>
    <t>F487856</t>
  </si>
  <si>
    <t>F487857</t>
  </si>
  <si>
    <t>F487858</t>
  </si>
  <si>
    <t>F487859</t>
  </si>
  <si>
    <t>F487860</t>
  </si>
  <si>
    <t>F487861</t>
  </si>
  <si>
    <t>F487862</t>
  </si>
  <si>
    <t>F487863</t>
  </si>
  <si>
    <t>F487864</t>
  </si>
  <si>
    <t>DUP F487863</t>
  </si>
  <si>
    <t>F487865</t>
  </si>
  <si>
    <t>F487866</t>
  </si>
  <si>
    <t>F487867</t>
  </si>
  <si>
    <t>F487868</t>
  </si>
  <si>
    <t>PCH-DDH-004</t>
  </si>
  <si>
    <t>F487869</t>
  </si>
  <si>
    <t>F487870</t>
  </si>
  <si>
    <t>F487871</t>
  </si>
  <si>
    <t>F487872</t>
  </si>
  <si>
    <t>F487873</t>
  </si>
  <si>
    <t>F487874</t>
  </si>
  <si>
    <t>F487875</t>
  </si>
  <si>
    <t>F487876</t>
  </si>
  <si>
    <t>F487877</t>
  </si>
  <si>
    <t>F487878</t>
  </si>
  <si>
    <t>F487879</t>
  </si>
  <si>
    <t>F487880</t>
  </si>
  <si>
    <t>F487881</t>
  </si>
  <si>
    <t>F487882</t>
  </si>
  <si>
    <t>F487883</t>
  </si>
  <si>
    <t>F487884</t>
  </si>
  <si>
    <t>F487885</t>
  </si>
  <si>
    <t>F487886</t>
  </si>
  <si>
    <t>F487887</t>
  </si>
  <si>
    <t>F487888</t>
  </si>
  <si>
    <t>F487889</t>
  </si>
  <si>
    <t>DUP F487888</t>
  </si>
  <si>
    <t>F487890</t>
  </si>
  <si>
    <t>F487891</t>
  </si>
  <si>
    <t>F487892</t>
  </si>
  <si>
    <t>F487893</t>
  </si>
  <si>
    <t>F487894</t>
  </si>
  <si>
    <t>F487895</t>
  </si>
  <si>
    <t>F487896</t>
  </si>
  <si>
    <t>F487897</t>
  </si>
  <si>
    <t>F487898</t>
  </si>
  <si>
    <t>F487899</t>
  </si>
  <si>
    <t>F487900</t>
  </si>
  <si>
    <t>F487901</t>
  </si>
  <si>
    <t>F487902</t>
  </si>
  <si>
    <t>F487903</t>
  </si>
  <si>
    <t>F487904</t>
  </si>
  <si>
    <t>F487905</t>
  </si>
  <si>
    <t>F487906</t>
  </si>
  <si>
    <t>F487907</t>
  </si>
  <si>
    <t>F487908</t>
  </si>
  <si>
    <t>F487909</t>
  </si>
  <si>
    <t>F487910</t>
  </si>
  <si>
    <t>F487911</t>
  </si>
  <si>
    <t>F487912</t>
  </si>
  <si>
    <t>F487913</t>
  </si>
  <si>
    <t>F487914</t>
  </si>
  <si>
    <t>F487915</t>
  </si>
  <si>
    <t>F487916</t>
  </si>
  <si>
    <t>F487917</t>
  </si>
  <si>
    <t>F487918</t>
  </si>
  <si>
    <t>F487919</t>
  </si>
  <si>
    <t>F487920</t>
  </si>
  <si>
    <t>F487921</t>
  </si>
  <si>
    <t>F487922</t>
  </si>
  <si>
    <t>F487923</t>
  </si>
  <si>
    <t>F487924</t>
  </si>
  <si>
    <t>F487925</t>
  </si>
  <si>
    <t>F487926</t>
  </si>
  <si>
    <t>F487927</t>
  </si>
  <si>
    <t>F487928</t>
  </si>
  <si>
    <t>F487929</t>
  </si>
  <si>
    <t>F487930</t>
  </si>
  <si>
    <t>F487931</t>
  </si>
  <si>
    <t>F487932</t>
  </si>
  <si>
    <t>F487933</t>
  </si>
  <si>
    <t>F487934</t>
  </si>
  <si>
    <t>F487935</t>
  </si>
  <si>
    <t>F487936</t>
  </si>
  <si>
    <t>F487937</t>
  </si>
  <si>
    <t>F487938</t>
  </si>
  <si>
    <t>F487939</t>
  </si>
  <si>
    <t>F487940</t>
  </si>
  <si>
    <t>F487941</t>
  </si>
  <si>
    <t>F487942</t>
  </si>
  <si>
    <t>F487943</t>
  </si>
  <si>
    <t>F487944</t>
  </si>
  <si>
    <t>F487945</t>
  </si>
  <si>
    <t>F487946</t>
  </si>
  <si>
    <t>F487947</t>
  </si>
  <si>
    <t>F487948</t>
  </si>
  <si>
    <t>F487949</t>
  </si>
  <si>
    <t>F487950</t>
  </si>
  <si>
    <t>F487951</t>
  </si>
  <si>
    <t>F487952</t>
  </si>
  <si>
    <t>F487953</t>
  </si>
  <si>
    <t>F487954</t>
  </si>
  <si>
    <t>F487955</t>
  </si>
  <si>
    <t>F487956</t>
  </si>
  <si>
    <t>F487957</t>
  </si>
  <si>
    <t>F487958</t>
  </si>
  <si>
    <t>F487959</t>
  </si>
  <si>
    <t>F487960</t>
  </si>
  <si>
    <t>F487961</t>
  </si>
  <si>
    <t>F487962</t>
  </si>
  <si>
    <t>F487963</t>
  </si>
  <si>
    <t>F487964</t>
  </si>
  <si>
    <t>F487965</t>
  </si>
  <si>
    <t>F487966</t>
  </si>
  <si>
    <t>F487967</t>
  </si>
  <si>
    <t>F487968</t>
  </si>
  <si>
    <t>F487969</t>
  </si>
  <si>
    <t>DUP F487968</t>
  </si>
  <si>
    <t>F487970</t>
  </si>
  <si>
    <t>F487971</t>
  </si>
  <si>
    <t>F487972</t>
  </si>
  <si>
    <t>F487973</t>
  </si>
  <si>
    <t>F487974</t>
  </si>
  <si>
    <t>F487975</t>
  </si>
  <si>
    <t>F487976</t>
  </si>
  <si>
    <t>F487977</t>
  </si>
  <si>
    <t>F487978</t>
  </si>
  <si>
    <t>F487979</t>
  </si>
  <si>
    <t>F487980</t>
  </si>
  <si>
    <t>F487981</t>
  </si>
  <si>
    <t>F487982</t>
  </si>
  <si>
    <t>F487983</t>
  </si>
  <si>
    <t>F487984</t>
  </si>
  <si>
    <t>F487985</t>
  </si>
  <si>
    <t>F487986</t>
  </si>
  <si>
    <t>F487987</t>
  </si>
  <si>
    <t>F487988</t>
  </si>
  <si>
    <t>F487989</t>
  </si>
  <si>
    <t>F487990</t>
  </si>
  <si>
    <t>F487991</t>
  </si>
  <si>
    <t>F487992</t>
  </si>
  <si>
    <t>F487993</t>
  </si>
  <si>
    <t>F487994</t>
  </si>
  <si>
    <t>F487995</t>
  </si>
  <si>
    <t>F487996</t>
  </si>
  <si>
    <t>F487997</t>
  </si>
  <si>
    <t>F487998</t>
  </si>
  <si>
    <t>F487999</t>
  </si>
  <si>
    <t>F488000</t>
  </si>
  <si>
    <t>F488001</t>
  </si>
  <si>
    <t>F488002</t>
  </si>
  <si>
    <t>F488003</t>
  </si>
  <si>
    <t>F488004</t>
  </si>
  <si>
    <t>F488005</t>
  </si>
  <si>
    <t>F488006</t>
  </si>
  <si>
    <t>F488007</t>
  </si>
  <si>
    <t>F488008</t>
  </si>
  <si>
    <t>F488009</t>
  </si>
  <si>
    <t>DUP F488008</t>
  </si>
  <si>
    <t>F488010</t>
  </si>
  <si>
    <t>F488011</t>
  </si>
  <si>
    <t>F488012</t>
  </si>
  <si>
    <t>F488013</t>
  </si>
  <si>
    <t>F488014</t>
  </si>
  <si>
    <t>F488015</t>
  </si>
  <si>
    <t>F488016</t>
  </si>
  <si>
    <t>F488017</t>
  </si>
  <si>
    <t>F488018</t>
  </si>
  <si>
    <t>F488019</t>
  </si>
  <si>
    <t>F488020</t>
  </si>
  <si>
    <t>F488021</t>
  </si>
  <si>
    <t>F488022</t>
  </si>
  <si>
    <t>F488023</t>
  </si>
  <si>
    <t>F488024</t>
  </si>
  <si>
    <t>F488025</t>
  </si>
  <si>
    <t>F488026</t>
  </si>
  <si>
    <t>F488027</t>
  </si>
  <si>
    <t>F488028</t>
  </si>
  <si>
    <t>F488029</t>
  </si>
  <si>
    <t>F488030</t>
  </si>
  <si>
    <t>F488031</t>
  </si>
  <si>
    <t>F488032</t>
  </si>
  <si>
    <t>F488033</t>
  </si>
  <si>
    <t>F488034</t>
  </si>
  <si>
    <t>F488035</t>
  </si>
  <si>
    <t>F488036</t>
  </si>
  <si>
    <t>DUP F488035</t>
  </si>
  <si>
    <t>F488037</t>
  </si>
  <si>
    <t>F488038</t>
  </si>
  <si>
    <t>CeO</t>
  </si>
  <si>
    <t>Dy2O3</t>
  </si>
  <si>
    <t>Er2O3</t>
  </si>
  <si>
    <t>EuO3</t>
  </si>
  <si>
    <t>Gd2O3</t>
  </si>
  <si>
    <t>Ho2O3</t>
  </si>
  <si>
    <t>La2O3</t>
  </si>
  <si>
    <t>Lu2O3</t>
  </si>
  <si>
    <t>Nd2O3</t>
  </si>
  <si>
    <t>Pr6O11</t>
  </si>
  <si>
    <t>Sm2O3</t>
  </si>
  <si>
    <t>Tb4O7</t>
  </si>
  <si>
    <t>Tm2O3</t>
  </si>
  <si>
    <t>Y2O3</t>
  </si>
  <si>
    <t>Yb2O3</t>
  </si>
  <si>
    <t>Nb2O5</t>
  </si>
  <si>
    <t>TREO</t>
  </si>
  <si>
    <t>OVERALL</t>
  </si>
  <si>
    <t>0.18%Nb2O5</t>
  </si>
  <si>
    <t>1.55%TREO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</si>
</sst>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ptos Narrow"/>
      <family val="2"/>
      <charset val="1"/>
    </font>
    <font>
      <sz val="10"/>
      <name val="Arial"/>
      <family val="2"/>
      <charset val="1"/>
    </font>
    <font>
      <b/>
      <sz val="10"/>
      <color rgb="FF000000"/>
      <name val="Aptos Narrow"/>
      <family val="2"/>
      <charset val="1"/>
    </font>
    <font>
      <sz val="10"/>
      <name val="Aptos Narrow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ptos Narrow"/>
      <family val="2"/>
      <charset val="1"/>
    </font>
    <font>
      <sz val="10"/>
      <color rgb="FFC9211E"/>
      <name val="Arial"/>
      <family val="2"/>
      <charset val="1"/>
    </font>
    <font>
      <sz val="11"/>
      <name val="Aptos Narrow"/>
      <family val="2"/>
      <charset val="1"/>
    </font>
    <font>
      <b/>
      <sz val="10"/>
      <color rgb="FFC9211E"/>
      <name val="Aptos Narrow"/>
      <family val="2"/>
      <charset val="1"/>
    </font>
    <font>
      <sz val="10"/>
      <color rgb="FFC9211E"/>
      <name val="Aptos Narrow"/>
      <family val="2"/>
      <charset val="1"/>
    </font>
    <font>
      <b/>
      <sz val="10"/>
      <color theme="1"/>
      <name val="Aptos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BE3D6"/>
      </patternFill>
    </fill>
    <fill>
      <patternFill patternType="solid">
        <fgColor rgb="FFFBE3D6"/>
        <bgColor rgb="FFF2F2F2"/>
      </patternFill>
    </fill>
    <fill>
      <patternFill patternType="solid">
        <fgColor rgb="FFD9F2D0"/>
        <bgColor rgb="FFCAEEFB"/>
      </patternFill>
    </fill>
    <fill>
      <patternFill patternType="solid">
        <fgColor rgb="FFCAEEFB"/>
        <bgColor rgb="FFC1E5F5"/>
      </patternFill>
    </fill>
    <fill>
      <patternFill patternType="solid">
        <fgColor rgb="FFB4E5A2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C1E5F5"/>
        <bgColor rgb="FFCAEEFB"/>
      </patternFill>
    </fill>
    <fill>
      <patternFill patternType="solid">
        <fgColor rgb="FFCCCCCC"/>
        <bgColor rgb="FFC1E5F5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2" fontId="5" fillId="6" borderId="9" xfId="0" applyNumberFormat="1" applyFon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3" xfId="1" applyFont="1" applyFill="1" applyBorder="1"/>
    <xf numFmtId="0" fontId="3" fillId="4" borderId="3" xfId="1" applyFont="1" applyFill="1" applyBorder="1"/>
    <xf numFmtId="0" fontId="3" fillId="4" borderId="4" xfId="1" applyFont="1" applyFill="1" applyBorder="1"/>
    <xf numFmtId="0" fontId="3" fillId="3" borderId="5" xfId="1" applyFont="1" applyFill="1" applyBorder="1"/>
    <xf numFmtId="0" fontId="3" fillId="4" borderId="5" xfId="1" applyFont="1" applyFill="1" applyBorder="1"/>
    <xf numFmtId="0" fontId="3" fillId="4" borderId="6" xfId="1" applyFont="1" applyFill="1" applyBorder="1"/>
    <xf numFmtId="0" fontId="0" fillId="0" borderId="7" xfId="0" applyBorder="1" applyAlignment="1">
      <alignment horizontal="center"/>
    </xf>
    <xf numFmtId="2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1" applyBorder="1"/>
    <xf numFmtId="0" fontId="1" fillId="0" borderId="4" xfId="1" applyBorder="1"/>
    <xf numFmtId="0" fontId="0" fillId="0" borderId="8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9" xfId="0" applyBorder="1"/>
    <xf numFmtId="0" fontId="1" fillId="0" borderId="9" xfId="1" applyBorder="1"/>
    <xf numFmtId="0" fontId="1" fillId="0" borderId="10" xfId="1" applyBorder="1"/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9" xfId="1" applyFont="1" applyBorder="1"/>
    <xf numFmtId="0" fontId="0" fillId="6" borderId="9" xfId="0" applyFill="1" applyBorder="1" applyAlignment="1">
      <alignment horizontal="center"/>
    </xf>
    <xf numFmtId="0" fontId="0" fillId="0" borderId="10" xfId="0" applyBorder="1"/>
    <xf numFmtId="2" fontId="0" fillId="0" borderId="9" xfId="0" applyNumberFormat="1" applyBorder="1" applyAlignment="1">
      <alignment horizontal="center"/>
    </xf>
    <xf numFmtId="2" fontId="0" fillId="7" borderId="9" xfId="0" applyNumberFormat="1" applyFill="1" applyBorder="1" applyAlignment="1">
      <alignment horizontal="left"/>
    </xf>
    <xf numFmtId="2" fontId="0" fillId="7" borderId="9" xfId="0" applyNumberForma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6" fillId="0" borderId="9" xfId="1" applyFont="1" applyBorder="1"/>
    <xf numFmtId="0" fontId="5" fillId="0" borderId="9" xfId="0" applyFont="1" applyBorder="1"/>
    <xf numFmtId="0" fontId="5" fillId="0" borderId="10" xfId="0" applyFont="1" applyBorder="1"/>
    <xf numFmtId="0" fontId="1" fillId="0" borderId="9" xfId="2" applyBorder="1"/>
    <xf numFmtId="0" fontId="4" fillId="0" borderId="9" xfId="2" applyFont="1" applyBorder="1"/>
    <xf numFmtId="0" fontId="6" fillId="0" borderId="9" xfId="2" applyFont="1" applyBorder="1"/>
    <xf numFmtId="2" fontId="7" fillId="0" borderId="9" xfId="0" applyNumberFormat="1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9" xfId="0" applyNumberFormat="1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2" fontId="5" fillId="7" borderId="9" xfId="0" applyNumberFormat="1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/>
    <xf numFmtId="0" fontId="1" fillId="0" borderId="12" xfId="1" applyBorder="1"/>
    <xf numFmtId="0" fontId="4" fillId="0" borderId="12" xfId="1" applyFont="1" applyBorder="1"/>
    <xf numFmtId="0" fontId="0" fillId="0" borderId="13" xfId="0" applyBorder="1"/>
    <xf numFmtId="0" fontId="5" fillId="0" borderId="0" xfId="0" applyFont="1"/>
    <xf numFmtId="0" fontId="2" fillId="0" borderId="0" xfId="0" applyFont="1"/>
    <xf numFmtId="2" fontId="2" fillId="0" borderId="0" xfId="0" applyNumberFormat="1" applyFont="1"/>
    <xf numFmtId="0" fontId="5" fillId="9" borderId="7" xfId="0" applyFont="1" applyFill="1" applyBorder="1" applyAlignment="1">
      <alignment horizontal="center"/>
    </xf>
    <xf numFmtId="2" fontId="5" fillId="9" borderId="3" xfId="0" applyNumberFormat="1" applyFont="1" applyFill="1" applyBorder="1" applyAlignment="1">
      <alignment horizontal="left"/>
    </xf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/>
    <xf numFmtId="0" fontId="1" fillId="9" borderId="3" xfId="1" applyFill="1" applyBorder="1"/>
    <xf numFmtId="0" fontId="2" fillId="9" borderId="0" xfId="0" applyFont="1" applyFill="1"/>
    <xf numFmtId="0" fontId="5" fillId="9" borderId="8" xfId="0" applyFont="1" applyFill="1" applyBorder="1" applyAlignment="1">
      <alignment horizontal="center"/>
    </xf>
    <xf numFmtId="2" fontId="5" fillId="9" borderId="9" xfId="0" applyNumberFormat="1" applyFont="1" applyFill="1" applyBorder="1" applyAlignment="1">
      <alignment horizontal="left"/>
    </xf>
    <xf numFmtId="0" fontId="5" fillId="9" borderId="9" xfId="0" applyFont="1" applyFill="1" applyBorder="1" applyAlignment="1">
      <alignment horizontal="center"/>
    </xf>
    <xf numFmtId="0" fontId="5" fillId="9" borderId="9" xfId="0" applyFont="1" applyFill="1" applyBorder="1"/>
    <xf numFmtId="0" fontId="1" fillId="9" borderId="9" xfId="1" applyFill="1" applyBorder="1"/>
    <xf numFmtId="0" fontId="4" fillId="9" borderId="9" xfId="1" applyFont="1" applyFill="1" applyBorder="1"/>
    <xf numFmtId="2" fontId="5" fillId="9" borderId="9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2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2" fontId="5" fillId="9" borderId="12" xfId="0" applyNumberFormat="1" applyFont="1" applyFill="1" applyBorder="1" applyAlignment="1">
      <alignment horizontal="left"/>
    </xf>
    <xf numFmtId="0" fontId="5" fillId="9" borderId="12" xfId="0" applyFont="1" applyFill="1" applyBorder="1" applyAlignment="1">
      <alignment horizontal="center"/>
    </xf>
    <xf numFmtId="0" fontId="5" fillId="9" borderId="12" xfId="0" applyFont="1" applyFill="1" applyBorder="1"/>
    <xf numFmtId="0" fontId="1" fillId="9" borderId="12" xfId="1" applyFill="1" applyBorder="1"/>
    <xf numFmtId="0" fontId="4" fillId="9" borderId="12" xfId="1" applyFont="1" applyFill="1" applyBorder="1"/>
    <xf numFmtId="0" fontId="10" fillId="0" borderId="0" xfId="0" applyFont="1" applyFill="1"/>
    <xf numFmtId="0" fontId="2" fillId="0" borderId="9" xfId="0" applyFont="1" applyBorder="1"/>
    <xf numFmtId="2" fontId="2" fillId="0" borderId="9" xfId="0" applyNumberFormat="1" applyFont="1" applyBorder="1"/>
    <xf numFmtId="0" fontId="2" fillId="9" borderId="9" xfId="0" applyFont="1" applyFill="1" applyBorder="1"/>
    <xf numFmtId="2" fontId="2" fillId="9" borderId="9" xfId="0" applyNumberFormat="1" applyFont="1" applyFill="1" applyBorder="1"/>
    <xf numFmtId="0" fontId="8" fillId="9" borderId="9" xfId="0" applyFont="1" applyFill="1" applyBorder="1"/>
    <xf numFmtId="2" fontId="8" fillId="9" borderId="9" xfId="0" applyNumberFormat="1" applyFont="1" applyFill="1" applyBorder="1"/>
    <xf numFmtId="0" fontId="8" fillId="0" borderId="9" xfId="0" applyFont="1" applyBorder="1"/>
    <xf numFmtId="2" fontId="8" fillId="0" borderId="9" xfId="0" applyNumberFormat="1" applyFont="1" applyBorder="1"/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BE3D6"/>
      <rgbColor rgb="FFCAEEFB"/>
      <rgbColor rgb="FF660066"/>
      <rgbColor rgb="FFFF8080"/>
      <rgbColor rgb="FF0066CC"/>
      <rgbColor rgb="FFC1E5F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4E5A2"/>
      <rgbColor rgb="FFD9F2D0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518"/>
  <sheetViews>
    <sheetView zoomScale="75" zoomScaleNormal="75" workbookViewId="0">
      <pane xSplit="6" ySplit="2" topLeftCell="V3" activePane="bottomRight" state="frozen"/>
      <selection pane="topRight" activeCell="V1" sqref="V1"/>
      <selection pane="bottomLeft" activeCell="A3" sqref="A3"/>
      <selection pane="bottomRight" activeCell="AK1" activeCellId="1" sqref="AN315:AQ315 AK1"/>
    </sheetView>
  </sheetViews>
  <sheetFormatPr baseColWidth="10" defaultColWidth="8.5" defaultRowHeight="15" x14ac:dyDescent="0.2"/>
  <cols>
    <col min="1" max="1" width="17.1640625" customWidth="1"/>
    <col min="6" max="6" width="9.83203125" customWidth="1"/>
  </cols>
  <sheetData>
    <row r="1" spans="1:103" x14ac:dyDescent="0.2">
      <c r="A1" s="6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8" t="s">
        <v>56</v>
      </c>
      <c r="BF1" s="8" t="s">
        <v>57</v>
      </c>
      <c r="BG1" s="8" t="s">
        <v>6</v>
      </c>
      <c r="BH1" s="8" t="s">
        <v>58</v>
      </c>
      <c r="BI1" s="8" t="s">
        <v>59</v>
      </c>
      <c r="BJ1" s="8" t="s">
        <v>7</v>
      </c>
      <c r="BK1" s="8" t="s">
        <v>60</v>
      </c>
      <c r="BL1" s="8" t="s">
        <v>9</v>
      </c>
      <c r="BM1" s="8" t="s">
        <v>61</v>
      </c>
      <c r="BN1" s="8" t="s">
        <v>10</v>
      </c>
      <c r="BO1" s="8" t="s">
        <v>11</v>
      </c>
      <c r="BP1" s="8" t="s">
        <v>12</v>
      </c>
      <c r="BQ1" s="8" t="s">
        <v>62</v>
      </c>
      <c r="BR1" s="8" t="s">
        <v>14</v>
      </c>
      <c r="BS1" s="8" t="s">
        <v>15</v>
      </c>
      <c r="BT1" s="8" t="s">
        <v>16</v>
      </c>
      <c r="BU1" s="8" t="s">
        <v>63</v>
      </c>
      <c r="BV1" s="8" t="s">
        <v>17</v>
      </c>
      <c r="BW1" s="8" t="s">
        <v>64</v>
      </c>
      <c r="BX1" s="8" t="s">
        <v>18</v>
      </c>
      <c r="BY1" s="8" t="s">
        <v>65</v>
      </c>
      <c r="BZ1" s="8" t="s">
        <v>66</v>
      </c>
      <c r="CA1" s="8" t="s">
        <v>67</v>
      </c>
      <c r="CB1" s="8" t="s">
        <v>68</v>
      </c>
      <c r="CC1" s="8" t="s">
        <v>19</v>
      </c>
      <c r="CD1" s="8" t="s">
        <v>20</v>
      </c>
      <c r="CE1" s="8" t="s">
        <v>69</v>
      </c>
      <c r="CF1" s="8" t="s">
        <v>70</v>
      </c>
      <c r="CG1" s="8" t="s">
        <v>71</v>
      </c>
      <c r="CH1" s="8" t="s">
        <v>21</v>
      </c>
      <c r="CI1" s="8" t="s">
        <v>22</v>
      </c>
      <c r="CJ1" s="8" t="s">
        <v>23</v>
      </c>
      <c r="CK1" s="8" t="s">
        <v>72</v>
      </c>
      <c r="CL1" s="8" t="s">
        <v>24</v>
      </c>
      <c r="CM1" s="8" t="s">
        <v>25</v>
      </c>
      <c r="CN1" s="8" t="s">
        <v>26</v>
      </c>
      <c r="CO1" s="8" t="s">
        <v>27</v>
      </c>
      <c r="CP1" s="8" t="s">
        <v>28</v>
      </c>
      <c r="CQ1" s="8" t="s">
        <v>29</v>
      </c>
      <c r="CR1" s="8" t="s">
        <v>30</v>
      </c>
      <c r="CS1" s="8" t="s">
        <v>31</v>
      </c>
      <c r="CT1" s="8" t="s">
        <v>32</v>
      </c>
      <c r="CU1" s="8" t="s">
        <v>33</v>
      </c>
      <c r="CV1" s="8" t="s">
        <v>34</v>
      </c>
      <c r="CW1" s="8" t="s">
        <v>35</v>
      </c>
      <c r="CX1" s="8" t="s">
        <v>36</v>
      </c>
      <c r="CY1" s="9" t="s">
        <v>37</v>
      </c>
    </row>
    <row r="2" spans="1:103" x14ac:dyDescent="0.2">
      <c r="A2" s="6"/>
      <c r="B2" s="5"/>
      <c r="C2" s="4"/>
      <c r="D2" s="5"/>
      <c r="E2" s="5"/>
      <c r="F2" s="5"/>
      <c r="G2" s="10" t="s">
        <v>73</v>
      </c>
      <c r="H2" s="10" t="s">
        <v>73</v>
      </c>
      <c r="I2" s="10" t="s">
        <v>73</v>
      </c>
      <c r="J2" s="10" t="s">
        <v>73</v>
      </c>
      <c r="K2" s="10" t="s">
        <v>73</v>
      </c>
      <c r="L2" s="10" t="s">
        <v>73</v>
      </c>
      <c r="M2" s="10" t="s">
        <v>73</v>
      </c>
      <c r="N2" s="10" t="s">
        <v>73</v>
      </c>
      <c r="O2" s="10" t="s">
        <v>73</v>
      </c>
      <c r="P2" s="10" t="s">
        <v>73</v>
      </c>
      <c r="Q2" s="10" t="s">
        <v>73</v>
      </c>
      <c r="R2" s="10" t="s">
        <v>73</v>
      </c>
      <c r="S2" s="10" t="s">
        <v>73</v>
      </c>
      <c r="T2" s="10" t="s">
        <v>73</v>
      </c>
      <c r="U2" s="10" t="s">
        <v>73</v>
      </c>
      <c r="V2" s="10" t="s">
        <v>73</v>
      </c>
      <c r="W2" s="10" t="s">
        <v>73</v>
      </c>
      <c r="X2" s="10" t="s">
        <v>73</v>
      </c>
      <c r="Y2" s="10" t="s">
        <v>73</v>
      </c>
      <c r="Z2" s="10" t="s">
        <v>73</v>
      </c>
      <c r="AA2" s="10" t="s">
        <v>73</v>
      </c>
      <c r="AB2" s="10" t="s">
        <v>73</v>
      </c>
      <c r="AC2" s="10" t="s">
        <v>73</v>
      </c>
      <c r="AD2" s="10" t="s">
        <v>73</v>
      </c>
      <c r="AE2" s="10" t="s">
        <v>74</v>
      </c>
      <c r="AF2" s="10" t="s">
        <v>73</v>
      </c>
      <c r="AG2" s="10" t="s">
        <v>73</v>
      </c>
      <c r="AH2" s="10" t="s">
        <v>73</v>
      </c>
      <c r="AI2" s="10" t="s">
        <v>73</v>
      </c>
      <c r="AJ2" s="10" t="s">
        <v>73</v>
      </c>
      <c r="AK2" s="10" t="s">
        <v>73</v>
      </c>
      <c r="AL2" s="10" t="s">
        <v>73</v>
      </c>
      <c r="AM2" s="10" t="s">
        <v>74</v>
      </c>
      <c r="AN2" s="10" t="s">
        <v>74</v>
      </c>
      <c r="AO2" s="10" t="s">
        <v>74</v>
      </c>
      <c r="AP2" s="10" t="s">
        <v>74</v>
      </c>
      <c r="AQ2" s="10" t="s">
        <v>74</v>
      </c>
      <c r="AR2" s="10" t="s">
        <v>74</v>
      </c>
      <c r="AS2" s="10" t="s">
        <v>74</v>
      </c>
      <c r="AT2" s="10" t="s">
        <v>74</v>
      </c>
      <c r="AU2" s="10" t="s">
        <v>74</v>
      </c>
      <c r="AV2" s="10" t="s">
        <v>74</v>
      </c>
      <c r="AW2" s="10" t="s">
        <v>74</v>
      </c>
      <c r="AX2" s="10" t="s">
        <v>74</v>
      </c>
      <c r="AY2" s="10" t="s">
        <v>74</v>
      </c>
      <c r="AZ2" s="10" t="s">
        <v>74</v>
      </c>
      <c r="BA2" s="10" t="s">
        <v>74</v>
      </c>
      <c r="BB2" s="10" t="s">
        <v>73</v>
      </c>
      <c r="BC2" s="10" t="s">
        <v>73</v>
      </c>
      <c r="BD2" s="10" t="s">
        <v>73</v>
      </c>
      <c r="BE2" s="11" t="s">
        <v>73</v>
      </c>
      <c r="BF2" s="11" t="s">
        <v>73</v>
      </c>
      <c r="BG2" s="11" t="s">
        <v>73</v>
      </c>
      <c r="BH2" s="11" t="s">
        <v>73</v>
      </c>
      <c r="BI2" s="11" t="s">
        <v>73</v>
      </c>
      <c r="BJ2" s="11" t="s">
        <v>73</v>
      </c>
      <c r="BK2" s="11" t="s">
        <v>73</v>
      </c>
      <c r="BL2" s="11" t="s">
        <v>73</v>
      </c>
      <c r="BM2" s="11" t="s">
        <v>73</v>
      </c>
      <c r="BN2" s="11" t="s">
        <v>73</v>
      </c>
      <c r="BO2" s="11" t="s">
        <v>73</v>
      </c>
      <c r="BP2" s="11" t="s">
        <v>73</v>
      </c>
      <c r="BQ2" s="11" t="s">
        <v>73</v>
      </c>
      <c r="BR2" s="11" t="s">
        <v>73</v>
      </c>
      <c r="BS2" s="11" t="s">
        <v>73</v>
      </c>
      <c r="BT2" s="11" t="s">
        <v>73</v>
      </c>
      <c r="BU2" s="11" t="s">
        <v>73</v>
      </c>
      <c r="BV2" s="11" t="s">
        <v>73</v>
      </c>
      <c r="BW2" s="11" t="s">
        <v>73</v>
      </c>
      <c r="BX2" s="11" t="s">
        <v>73</v>
      </c>
      <c r="BY2" s="11" t="s">
        <v>73</v>
      </c>
      <c r="BZ2" s="11" t="s">
        <v>73</v>
      </c>
      <c r="CA2" s="11" t="s">
        <v>73</v>
      </c>
      <c r="CB2" s="11" t="s">
        <v>73</v>
      </c>
      <c r="CC2" s="11" t="s">
        <v>73</v>
      </c>
      <c r="CD2" s="11" t="s">
        <v>73</v>
      </c>
      <c r="CE2" s="11" t="s">
        <v>73</v>
      </c>
      <c r="CF2" s="11" t="s">
        <v>73</v>
      </c>
      <c r="CG2" s="11" t="s">
        <v>73</v>
      </c>
      <c r="CH2" s="11" t="s">
        <v>73</v>
      </c>
      <c r="CI2" s="11" t="s">
        <v>73</v>
      </c>
      <c r="CJ2" s="11" t="s">
        <v>73</v>
      </c>
      <c r="CK2" s="11" t="s">
        <v>73</v>
      </c>
      <c r="CL2" s="11" t="s">
        <v>73</v>
      </c>
      <c r="CM2" s="11" t="s">
        <v>73</v>
      </c>
      <c r="CN2" s="11" t="s">
        <v>73</v>
      </c>
      <c r="CO2" s="11" t="s">
        <v>73</v>
      </c>
      <c r="CP2" s="11" t="s">
        <v>73</v>
      </c>
      <c r="CQ2" s="11" t="s">
        <v>73</v>
      </c>
      <c r="CR2" s="11" t="s">
        <v>73</v>
      </c>
      <c r="CS2" s="11" t="s">
        <v>73</v>
      </c>
      <c r="CT2" s="11" t="s">
        <v>73</v>
      </c>
      <c r="CU2" s="11" t="s">
        <v>73</v>
      </c>
      <c r="CV2" s="11" t="s">
        <v>73</v>
      </c>
      <c r="CW2" s="11" t="s">
        <v>73</v>
      </c>
      <c r="CX2" s="11" t="s">
        <v>73</v>
      </c>
      <c r="CY2" s="12" t="s">
        <v>73</v>
      </c>
    </row>
    <row r="3" spans="1:103" x14ac:dyDescent="0.2">
      <c r="A3" s="13" t="s">
        <v>75</v>
      </c>
      <c r="B3" s="14">
        <v>0</v>
      </c>
      <c r="C3" s="14">
        <v>1</v>
      </c>
      <c r="D3" s="15" t="s">
        <v>76</v>
      </c>
      <c r="E3" s="15" t="s">
        <v>77</v>
      </c>
      <c r="F3" s="16">
        <v>990040</v>
      </c>
      <c r="G3" s="17">
        <v>2200</v>
      </c>
      <c r="H3" s="17">
        <v>1850</v>
      </c>
      <c r="I3" s="17">
        <v>160</v>
      </c>
      <c r="J3" s="17">
        <v>1.37</v>
      </c>
      <c r="K3" s="17">
        <v>19.149999999999999</v>
      </c>
      <c r="L3" s="17">
        <v>8.8800000000000008</v>
      </c>
      <c r="M3" s="17">
        <v>12.65</v>
      </c>
      <c r="N3" s="17">
        <v>45.5</v>
      </c>
      <c r="O3" s="17">
        <v>31.2</v>
      </c>
      <c r="P3" s="17">
        <v>23.3</v>
      </c>
      <c r="Q3" s="17">
        <v>3.43</v>
      </c>
      <c r="R3" s="17">
        <v>1075</v>
      </c>
      <c r="S3" s="17">
        <v>0.93</v>
      </c>
      <c r="T3" s="17">
        <v>570</v>
      </c>
      <c r="U3" s="17">
        <v>434</v>
      </c>
      <c r="V3" s="17">
        <v>141.5</v>
      </c>
      <c r="W3" s="17">
        <v>13.5</v>
      </c>
      <c r="X3" s="17">
        <v>26.6</v>
      </c>
      <c r="Y3" s="17">
        <v>50.4</v>
      </c>
      <c r="Z3" s="17">
        <v>6.4</v>
      </c>
      <c r="AA3" s="17">
        <v>702</v>
      </c>
      <c r="AB3" s="17">
        <v>16.8</v>
      </c>
      <c r="AC3" s="17">
        <v>4.17</v>
      </c>
      <c r="AD3" s="17">
        <v>44.7</v>
      </c>
      <c r="AE3" s="17">
        <v>4.37</v>
      </c>
      <c r="AF3" s="17">
        <v>1.08</v>
      </c>
      <c r="AG3" s="17">
        <v>7.34</v>
      </c>
      <c r="AH3" s="17">
        <v>786</v>
      </c>
      <c r="AI3" s="17">
        <v>8.8000000000000007</v>
      </c>
      <c r="AJ3" s="17">
        <v>86.2</v>
      </c>
      <c r="AK3" s="17">
        <v>6.78</v>
      </c>
      <c r="AL3" s="17">
        <v>1240</v>
      </c>
      <c r="AM3" s="17">
        <v>23</v>
      </c>
      <c r="AN3" s="17">
        <v>21.8</v>
      </c>
      <c r="AO3" s="17">
        <v>28.8</v>
      </c>
      <c r="AP3" s="17">
        <v>0.18</v>
      </c>
      <c r="AQ3" s="17">
        <v>0.12</v>
      </c>
      <c r="AR3" s="17" t="s">
        <v>78</v>
      </c>
      <c r="AS3" s="17">
        <v>0.4</v>
      </c>
      <c r="AT3" s="17">
        <v>2.1000000000000001E-2</v>
      </c>
      <c r="AU3" s="17">
        <v>5.94</v>
      </c>
      <c r="AV3" s="17">
        <v>0.96</v>
      </c>
      <c r="AW3" s="17">
        <v>0.8</v>
      </c>
      <c r="AX3" s="17">
        <v>7.0000000000000007E-2</v>
      </c>
      <c r="AY3" s="17">
        <v>0.24</v>
      </c>
      <c r="AZ3" s="17">
        <v>15.95</v>
      </c>
      <c r="BA3" s="17">
        <v>98.28</v>
      </c>
      <c r="BB3" s="17" t="s">
        <v>78</v>
      </c>
      <c r="BC3" s="17" t="s">
        <v>78</v>
      </c>
      <c r="BD3" s="17" t="s">
        <v>78</v>
      </c>
      <c r="BE3" s="17" t="s">
        <v>79</v>
      </c>
      <c r="BF3" s="17" t="s">
        <v>80</v>
      </c>
      <c r="BG3" s="17">
        <v>3.2</v>
      </c>
      <c r="BH3" s="17" t="s">
        <v>78</v>
      </c>
      <c r="BI3" s="17">
        <v>470</v>
      </c>
      <c r="BJ3" s="17">
        <v>0.41599999999999998</v>
      </c>
      <c r="BK3" s="17">
        <v>5.8000000000000003E-2</v>
      </c>
      <c r="BL3" s="17">
        <v>5.7000000000000002E-2</v>
      </c>
      <c r="BM3" s="17">
        <v>0.12</v>
      </c>
      <c r="BN3" s="17">
        <v>1.7999999999999999E-2</v>
      </c>
      <c r="BO3" s="17">
        <v>8.0000000000000002E-3</v>
      </c>
      <c r="BP3" s="17">
        <v>1.0999999999999999E-2</v>
      </c>
      <c r="BQ3" s="17" t="s">
        <v>79</v>
      </c>
      <c r="BR3" s="17">
        <v>3.5999999999999997E-2</v>
      </c>
      <c r="BS3" s="17" t="s">
        <v>81</v>
      </c>
      <c r="BT3" s="17">
        <v>3.0000000000000001E-3</v>
      </c>
      <c r="BU3" s="17">
        <v>40</v>
      </c>
      <c r="BV3" s="17">
        <v>1.04</v>
      </c>
      <c r="BW3" s="17" t="s">
        <v>82</v>
      </c>
      <c r="BX3" s="17" t="s">
        <v>83</v>
      </c>
      <c r="BY3" s="17">
        <v>81</v>
      </c>
      <c r="BZ3" s="17">
        <v>27.5</v>
      </c>
      <c r="CA3" s="17">
        <v>0.01</v>
      </c>
      <c r="CB3" s="17" t="s">
        <v>84</v>
      </c>
      <c r="CC3" s="17" t="s">
        <v>81</v>
      </c>
      <c r="CD3" s="17">
        <v>0.46</v>
      </c>
      <c r="CE3" s="17">
        <v>0.1</v>
      </c>
      <c r="CF3" s="17" t="s">
        <v>79</v>
      </c>
      <c r="CG3" s="17" t="s">
        <v>85</v>
      </c>
      <c r="CH3" s="17">
        <v>0.13100000000000001</v>
      </c>
      <c r="CI3" s="17">
        <v>0.39</v>
      </c>
      <c r="CJ3" s="17" t="s">
        <v>81</v>
      </c>
      <c r="CK3" s="17">
        <v>10</v>
      </c>
      <c r="CL3" s="17">
        <v>5.6000000000000001E-2</v>
      </c>
      <c r="CM3" s="17" t="s">
        <v>85</v>
      </c>
      <c r="CN3" s="17">
        <v>2.85</v>
      </c>
      <c r="CO3" s="17" t="s">
        <v>81</v>
      </c>
      <c r="CP3" s="17">
        <v>3.0000000000000001E-3</v>
      </c>
      <c r="CQ3" s="17" t="s">
        <v>81</v>
      </c>
      <c r="CR3" s="17" t="s">
        <v>79</v>
      </c>
      <c r="CS3" s="17" t="s">
        <v>83</v>
      </c>
      <c r="CT3" s="17" t="s">
        <v>81</v>
      </c>
      <c r="CU3" s="17" t="s">
        <v>86</v>
      </c>
      <c r="CV3" s="17" t="s">
        <v>78</v>
      </c>
      <c r="CW3" s="17">
        <v>0.11</v>
      </c>
      <c r="CX3" s="17">
        <v>5.0000000000000001E-3</v>
      </c>
      <c r="CY3" s="18">
        <v>0.01</v>
      </c>
    </row>
    <row r="4" spans="1:103" x14ac:dyDescent="0.2">
      <c r="A4" s="19" t="s">
        <v>75</v>
      </c>
      <c r="B4" s="3" t="s">
        <v>87</v>
      </c>
      <c r="C4" s="3"/>
      <c r="D4" s="20" t="s">
        <v>88</v>
      </c>
      <c r="E4" s="20" t="s">
        <v>89</v>
      </c>
      <c r="F4" s="21">
        <v>990040</v>
      </c>
      <c r="G4" s="22">
        <v>6.5</v>
      </c>
      <c r="H4" s="22">
        <v>4.2</v>
      </c>
      <c r="I4" s="22">
        <v>10</v>
      </c>
      <c r="J4" s="22">
        <v>7.0000000000000007E-2</v>
      </c>
      <c r="K4" s="22">
        <v>0.17</v>
      </c>
      <c r="L4" s="22">
        <v>0.12</v>
      </c>
      <c r="M4" s="22">
        <v>0.09</v>
      </c>
      <c r="N4" s="22">
        <v>0.3</v>
      </c>
      <c r="O4" s="22">
        <v>0.25</v>
      </c>
      <c r="P4" s="22">
        <v>0.21</v>
      </c>
      <c r="Q4" s="22">
        <v>0.05</v>
      </c>
      <c r="R4" s="22">
        <v>2.4</v>
      </c>
      <c r="S4" s="22" t="s">
        <v>78</v>
      </c>
      <c r="T4" s="22">
        <v>0.35</v>
      </c>
      <c r="U4" s="22">
        <v>2.2000000000000002</v>
      </c>
      <c r="V4" s="22">
        <v>0.51</v>
      </c>
      <c r="W4" s="22">
        <v>0.8</v>
      </c>
      <c r="X4" s="22" t="s">
        <v>90</v>
      </c>
      <c r="Y4" s="22">
        <v>0.33</v>
      </c>
      <c r="Z4" s="22">
        <v>1.3</v>
      </c>
      <c r="AA4" s="22">
        <v>14</v>
      </c>
      <c r="AB4" s="22">
        <v>0.2</v>
      </c>
      <c r="AC4" s="22">
        <v>0.04</v>
      </c>
      <c r="AD4" s="22">
        <v>0.23</v>
      </c>
      <c r="AE4" s="22" t="s">
        <v>78</v>
      </c>
      <c r="AF4" s="22">
        <v>0.02</v>
      </c>
      <c r="AG4" s="22">
        <v>0.08</v>
      </c>
      <c r="AH4" s="22" t="s">
        <v>79</v>
      </c>
      <c r="AI4" s="22">
        <v>1.5</v>
      </c>
      <c r="AJ4" s="22">
        <v>1.3</v>
      </c>
      <c r="AK4" s="22">
        <v>0.11</v>
      </c>
      <c r="AL4" s="22">
        <v>8</v>
      </c>
      <c r="AM4" s="22">
        <v>97.8</v>
      </c>
      <c r="AN4" s="22">
        <v>0.09</v>
      </c>
      <c r="AO4" s="22">
        <v>0.47</v>
      </c>
      <c r="AP4" s="22">
        <v>0.16</v>
      </c>
      <c r="AQ4" s="22">
        <v>0.11</v>
      </c>
      <c r="AR4" s="22" t="s">
        <v>78</v>
      </c>
      <c r="AS4" s="22">
        <v>0.01</v>
      </c>
      <c r="AT4" s="22">
        <v>2E-3</v>
      </c>
      <c r="AU4" s="22">
        <v>0.01</v>
      </c>
      <c r="AV4" s="22" t="s">
        <v>78</v>
      </c>
      <c r="AW4" s="22" t="s">
        <v>78</v>
      </c>
      <c r="AX4" s="22" t="s">
        <v>78</v>
      </c>
      <c r="AY4" s="22" t="s">
        <v>78</v>
      </c>
      <c r="AZ4" s="22">
        <v>0.41</v>
      </c>
      <c r="BA4" s="22">
        <v>99.06</v>
      </c>
      <c r="BB4" s="22" t="s">
        <v>78</v>
      </c>
      <c r="BC4" s="22" t="s">
        <v>78</v>
      </c>
      <c r="BD4" s="22" t="s">
        <v>78</v>
      </c>
      <c r="BE4" s="22">
        <v>8</v>
      </c>
      <c r="BF4" s="22" t="s">
        <v>80</v>
      </c>
      <c r="BG4" s="22" t="s">
        <v>90</v>
      </c>
      <c r="BH4" s="22">
        <v>0.01</v>
      </c>
      <c r="BI4" s="22">
        <v>140</v>
      </c>
      <c r="BJ4" s="22">
        <v>2.3E-2</v>
      </c>
      <c r="BK4" s="22" t="s">
        <v>81</v>
      </c>
      <c r="BL4" s="22" t="s">
        <v>81</v>
      </c>
      <c r="BM4" s="22" t="s">
        <v>91</v>
      </c>
      <c r="BN4" s="22" t="s">
        <v>81</v>
      </c>
      <c r="BO4" s="22" t="s">
        <v>92</v>
      </c>
      <c r="BP4" s="22" t="s">
        <v>92</v>
      </c>
      <c r="BQ4" s="22" t="s">
        <v>79</v>
      </c>
      <c r="BR4" s="22" t="s">
        <v>81</v>
      </c>
      <c r="BS4" s="22" t="s">
        <v>81</v>
      </c>
      <c r="BT4" s="22" t="s">
        <v>83</v>
      </c>
      <c r="BU4" s="22" t="s">
        <v>93</v>
      </c>
      <c r="BV4" s="22">
        <v>2.8000000000000001E-2</v>
      </c>
      <c r="BW4" s="22" t="s">
        <v>82</v>
      </c>
      <c r="BX4" s="22" t="s">
        <v>83</v>
      </c>
      <c r="BY4" s="22">
        <v>79</v>
      </c>
      <c r="BZ4" s="22">
        <v>0.3</v>
      </c>
      <c r="CA4" s="22">
        <v>0.01</v>
      </c>
      <c r="CB4" s="22" t="s">
        <v>84</v>
      </c>
      <c r="CC4" s="22" t="s">
        <v>81</v>
      </c>
      <c r="CD4" s="22" t="s">
        <v>85</v>
      </c>
      <c r="CE4" s="22" t="s">
        <v>94</v>
      </c>
      <c r="CF4" s="22" t="s">
        <v>79</v>
      </c>
      <c r="CG4" s="22" t="s">
        <v>85</v>
      </c>
      <c r="CH4" s="22">
        <v>1.4E-2</v>
      </c>
      <c r="CI4" s="22" t="s">
        <v>85</v>
      </c>
      <c r="CJ4" s="22" t="s">
        <v>81</v>
      </c>
      <c r="CK4" s="22">
        <v>210</v>
      </c>
      <c r="CL4" s="22">
        <v>4.0000000000000001E-3</v>
      </c>
      <c r="CM4" s="22" t="s">
        <v>85</v>
      </c>
      <c r="CN4" s="22">
        <v>0.15</v>
      </c>
      <c r="CO4" s="22" t="s">
        <v>81</v>
      </c>
      <c r="CP4" s="22" t="s">
        <v>83</v>
      </c>
      <c r="CQ4" s="22" t="s">
        <v>81</v>
      </c>
      <c r="CR4" s="22" t="s">
        <v>79</v>
      </c>
      <c r="CS4" s="22" t="s">
        <v>83</v>
      </c>
      <c r="CT4" s="22" t="s">
        <v>81</v>
      </c>
      <c r="CU4" s="22" t="s">
        <v>86</v>
      </c>
      <c r="CV4" s="22" t="s">
        <v>78</v>
      </c>
      <c r="CW4" s="22">
        <v>1.9E-2</v>
      </c>
      <c r="CX4" s="22" t="s">
        <v>92</v>
      </c>
      <c r="CY4" s="23" t="s">
        <v>78</v>
      </c>
    </row>
    <row r="5" spans="1:103" x14ac:dyDescent="0.2">
      <c r="A5" s="19" t="s">
        <v>75</v>
      </c>
      <c r="B5" s="24">
        <v>1</v>
      </c>
      <c r="C5" s="24">
        <v>2</v>
      </c>
      <c r="D5" s="25" t="s">
        <v>95</v>
      </c>
      <c r="E5" s="25" t="s">
        <v>77</v>
      </c>
      <c r="F5" s="21">
        <v>990040</v>
      </c>
      <c r="G5" s="22">
        <v>2340</v>
      </c>
      <c r="H5" s="22">
        <v>1870</v>
      </c>
      <c r="I5" s="22">
        <v>175</v>
      </c>
      <c r="J5" s="22">
        <v>1.19</v>
      </c>
      <c r="K5" s="22">
        <v>20.5</v>
      </c>
      <c r="L5" s="22">
        <v>8.89</v>
      </c>
      <c r="M5" s="22">
        <v>13.15</v>
      </c>
      <c r="N5" s="22">
        <v>45.5</v>
      </c>
      <c r="O5" s="22">
        <v>32</v>
      </c>
      <c r="P5" s="22">
        <v>25.5</v>
      </c>
      <c r="Q5" s="22">
        <v>3.51</v>
      </c>
      <c r="R5" s="22">
        <v>1050</v>
      </c>
      <c r="S5" s="22">
        <v>0.91</v>
      </c>
      <c r="T5" s="22">
        <v>601</v>
      </c>
      <c r="U5" s="22">
        <v>439</v>
      </c>
      <c r="V5" s="22">
        <v>141.5</v>
      </c>
      <c r="W5" s="22">
        <v>11.2</v>
      </c>
      <c r="X5" s="22">
        <v>28.6</v>
      </c>
      <c r="Y5" s="22">
        <v>51.3</v>
      </c>
      <c r="Z5" s="22">
        <v>8.6</v>
      </c>
      <c r="AA5" s="22">
        <v>697</v>
      </c>
      <c r="AB5" s="22">
        <v>17</v>
      </c>
      <c r="AC5" s="22">
        <v>4.47</v>
      </c>
      <c r="AD5" s="22">
        <v>47</v>
      </c>
      <c r="AE5" s="22">
        <v>4.38</v>
      </c>
      <c r="AF5" s="22">
        <v>1.1200000000000001</v>
      </c>
      <c r="AG5" s="22">
        <v>7.56</v>
      </c>
      <c r="AH5" s="22">
        <v>808</v>
      </c>
      <c r="AI5" s="22">
        <v>16.2</v>
      </c>
      <c r="AJ5" s="22">
        <v>86.5</v>
      </c>
      <c r="AK5" s="22">
        <v>7.03</v>
      </c>
      <c r="AL5" s="22">
        <v>1300</v>
      </c>
      <c r="AM5" s="22">
        <v>22.4</v>
      </c>
      <c r="AN5" s="22">
        <v>22.6</v>
      </c>
      <c r="AO5" s="22">
        <v>30</v>
      </c>
      <c r="AP5" s="22">
        <v>0.17</v>
      </c>
      <c r="AQ5" s="22">
        <v>0.13</v>
      </c>
      <c r="AR5" s="22" t="s">
        <v>78</v>
      </c>
      <c r="AS5" s="22">
        <v>0.41</v>
      </c>
      <c r="AT5" s="22">
        <v>2.4E-2</v>
      </c>
      <c r="AU5" s="22">
        <v>6.3</v>
      </c>
      <c r="AV5" s="22">
        <v>0.97</v>
      </c>
      <c r="AW5" s="22">
        <v>0.8</v>
      </c>
      <c r="AX5" s="22">
        <v>7.0000000000000007E-2</v>
      </c>
      <c r="AY5" s="22">
        <v>0.26</v>
      </c>
      <c r="AZ5" s="22">
        <v>15.3</v>
      </c>
      <c r="BA5" s="22">
        <v>99.43</v>
      </c>
      <c r="BB5" s="22" t="s">
        <v>78</v>
      </c>
      <c r="BC5" s="22" t="s">
        <v>78</v>
      </c>
      <c r="BD5" s="22" t="s">
        <v>78</v>
      </c>
      <c r="BE5" s="22" t="s">
        <v>79</v>
      </c>
      <c r="BF5" s="22" t="s">
        <v>80</v>
      </c>
      <c r="BG5" s="22">
        <v>3.4</v>
      </c>
      <c r="BH5" s="22" t="s">
        <v>78</v>
      </c>
      <c r="BI5" s="22">
        <v>290</v>
      </c>
      <c r="BJ5" s="22">
        <v>0.11700000000000001</v>
      </c>
      <c r="BK5" s="22">
        <v>1.7000000000000001E-2</v>
      </c>
      <c r="BL5" s="22">
        <v>4.7E-2</v>
      </c>
      <c r="BM5" s="22">
        <v>0.1</v>
      </c>
      <c r="BN5" s="22" t="s">
        <v>81</v>
      </c>
      <c r="BO5" s="22" t="s">
        <v>92</v>
      </c>
      <c r="BP5" s="22">
        <v>4.0000000000000001E-3</v>
      </c>
      <c r="BQ5" s="22" t="s">
        <v>79</v>
      </c>
      <c r="BR5" s="22">
        <v>0.01</v>
      </c>
      <c r="BS5" s="22" t="s">
        <v>81</v>
      </c>
      <c r="BT5" s="22" t="s">
        <v>83</v>
      </c>
      <c r="BU5" s="22">
        <v>20</v>
      </c>
      <c r="BV5" s="22">
        <v>0.70499999999999996</v>
      </c>
      <c r="BW5" s="22" t="s">
        <v>82</v>
      </c>
      <c r="BX5" s="22" t="s">
        <v>83</v>
      </c>
      <c r="BY5" s="22">
        <v>63</v>
      </c>
      <c r="BZ5" s="22">
        <v>7.2</v>
      </c>
      <c r="CA5" s="22">
        <v>0.01</v>
      </c>
      <c r="CB5" s="22" t="s">
        <v>84</v>
      </c>
      <c r="CC5" s="22" t="s">
        <v>81</v>
      </c>
      <c r="CD5" s="22">
        <v>0.2</v>
      </c>
      <c r="CE5" s="22" t="s">
        <v>94</v>
      </c>
      <c r="CF5" s="22" t="s">
        <v>79</v>
      </c>
      <c r="CG5" s="22" t="s">
        <v>85</v>
      </c>
      <c r="CH5" s="22">
        <v>6.3E-2</v>
      </c>
      <c r="CI5" s="22">
        <v>0.28999999999999998</v>
      </c>
      <c r="CJ5" s="22" t="s">
        <v>81</v>
      </c>
      <c r="CK5" s="22">
        <v>10</v>
      </c>
      <c r="CL5" s="22">
        <v>0.02</v>
      </c>
      <c r="CM5" s="22" t="s">
        <v>85</v>
      </c>
      <c r="CN5" s="22">
        <v>2.6</v>
      </c>
      <c r="CO5" s="22" t="s">
        <v>81</v>
      </c>
      <c r="CP5" s="22" t="s">
        <v>83</v>
      </c>
      <c r="CQ5" s="22" t="s">
        <v>81</v>
      </c>
      <c r="CR5" s="22" t="s">
        <v>79</v>
      </c>
      <c r="CS5" s="22" t="s">
        <v>83</v>
      </c>
      <c r="CT5" s="22" t="s">
        <v>81</v>
      </c>
      <c r="CU5" s="22" t="s">
        <v>86</v>
      </c>
      <c r="CV5" s="22" t="s">
        <v>78</v>
      </c>
      <c r="CW5" s="22">
        <v>3.9E-2</v>
      </c>
      <c r="CX5" s="22" t="s">
        <v>92</v>
      </c>
      <c r="CY5" s="23" t="s">
        <v>78</v>
      </c>
    </row>
    <row r="6" spans="1:103" x14ac:dyDescent="0.2">
      <c r="A6" s="19" t="s">
        <v>75</v>
      </c>
      <c r="B6" s="24">
        <v>2</v>
      </c>
      <c r="C6" s="24">
        <v>3</v>
      </c>
      <c r="D6" s="25" t="s">
        <v>96</v>
      </c>
      <c r="E6" s="25" t="s">
        <v>77</v>
      </c>
      <c r="F6" s="21">
        <v>990040</v>
      </c>
      <c r="G6" s="26" t="s">
        <v>97</v>
      </c>
      <c r="H6" s="22">
        <v>9320</v>
      </c>
      <c r="I6" s="22">
        <v>178</v>
      </c>
      <c r="J6" s="22">
        <v>1.08</v>
      </c>
      <c r="K6" s="22">
        <v>39.799999999999997</v>
      </c>
      <c r="L6" s="22">
        <v>16.75</v>
      </c>
      <c r="M6" s="22">
        <v>29.4</v>
      </c>
      <c r="N6" s="22">
        <v>61.3</v>
      </c>
      <c r="O6" s="22">
        <v>64.900000000000006</v>
      </c>
      <c r="P6" s="22">
        <v>19.149999999999999</v>
      </c>
      <c r="Q6" s="22">
        <v>6.39</v>
      </c>
      <c r="R6" s="22">
        <v>6370</v>
      </c>
      <c r="S6" s="22">
        <v>1.66</v>
      </c>
      <c r="T6" s="22">
        <v>1215</v>
      </c>
      <c r="U6" s="22">
        <v>1540</v>
      </c>
      <c r="V6" s="22">
        <v>628</v>
      </c>
      <c r="W6" s="22">
        <v>9.3000000000000007</v>
      </c>
      <c r="X6" s="22">
        <v>31.7</v>
      </c>
      <c r="Y6" s="22">
        <v>135.5</v>
      </c>
      <c r="Z6" s="22">
        <v>7.7</v>
      </c>
      <c r="AA6" s="22">
        <v>2600</v>
      </c>
      <c r="AB6" s="22">
        <v>12.5</v>
      </c>
      <c r="AC6" s="22">
        <v>10.3</v>
      </c>
      <c r="AD6" s="22">
        <v>64.400000000000006</v>
      </c>
      <c r="AE6" s="22">
        <v>3.34</v>
      </c>
      <c r="AF6" s="22">
        <v>2.1</v>
      </c>
      <c r="AG6" s="22">
        <v>9.64</v>
      </c>
      <c r="AH6" s="22">
        <v>984</v>
      </c>
      <c r="AI6" s="22">
        <v>15.6</v>
      </c>
      <c r="AJ6" s="22">
        <v>159.5</v>
      </c>
      <c r="AK6" s="22">
        <v>13.85</v>
      </c>
      <c r="AL6" s="22">
        <v>957</v>
      </c>
      <c r="AM6" s="22">
        <v>15.55</v>
      </c>
      <c r="AN6" s="22">
        <v>20.3</v>
      </c>
      <c r="AO6" s="22">
        <v>29.6</v>
      </c>
      <c r="AP6" s="22">
        <v>0.19</v>
      </c>
      <c r="AQ6" s="22">
        <v>0.12</v>
      </c>
      <c r="AR6" s="22">
        <v>0.02</v>
      </c>
      <c r="AS6" s="22">
        <v>0.36</v>
      </c>
      <c r="AT6" s="22">
        <v>2.4E-2</v>
      </c>
      <c r="AU6" s="22">
        <v>4.57</v>
      </c>
      <c r="AV6" s="22">
        <v>10.199999999999999</v>
      </c>
      <c r="AW6" s="22">
        <v>1.66</v>
      </c>
      <c r="AX6" s="22">
        <v>0.28000000000000003</v>
      </c>
      <c r="AY6" s="22">
        <v>1.38</v>
      </c>
      <c r="AZ6" s="22">
        <v>11.45</v>
      </c>
      <c r="BA6" s="22">
        <v>95.7</v>
      </c>
      <c r="BB6" s="22" t="s">
        <v>78</v>
      </c>
      <c r="BC6" s="22" t="s">
        <v>78</v>
      </c>
      <c r="BD6" s="22" t="s">
        <v>78</v>
      </c>
      <c r="BE6" s="22" t="s">
        <v>79</v>
      </c>
      <c r="BF6" s="22" t="s">
        <v>80</v>
      </c>
      <c r="BG6" s="22">
        <v>2.9</v>
      </c>
      <c r="BH6" s="22" t="s">
        <v>78</v>
      </c>
      <c r="BI6" s="22">
        <v>140</v>
      </c>
      <c r="BJ6" s="22">
        <v>4.4999999999999998E-2</v>
      </c>
      <c r="BK6" s="22">
        <v>7.0000000000000001E-3</v>
      </c>
      <c r="BL6" s="22">
        <v>3.4000000000000002E-2</v>
      </c>
      <c r="BM6" s="22">
        <v>0.08</v>
      </c>
      <c r="BN6" s="22" t="s">
        <v>81</v>
      </c>
      <c r="BO6" s="22" t="s">
        <v>92</v>
      </c>
      <c r="BP6" s="22" t="s">
        <v>92</v>
      </c>
      <c r="BQ6" s="22" t="s">
        <v>79</v>
      </c>
      <c r="BR6" s="22">
        <v>8.0000000000000002E-3</v>
      </c>
      <c r="BS6" s="22" t="s">
        <v>81</v>
      </c>
      <c r="BT6" s="22" t="s">
        <v>83</v>
      </c>
      <c r="BU6" s="22">
        <v>20</v>
      </c>
      <c r="BV6" s="22">
        <v>1.085</v>
      </c>
      <c r="BW6" s="22" t="s">
        <v>82</v>
      </c>
      <c r="BX6" s="22" t="s">
        <v>83</v>
      </c>
      <c r="BY6" s="22">
        <v>46</v>
      </c>
      <c r="BZ6" s="22" t="s">
        <v>82</v>
      </c>
      <c r="CA6" s="22">
        <v>0.02</v>
      </c>
      <c r="CB6" s="22" t="s">
        <v>84</v>
      </c>
      <c r="CC6" s="22" t="s">
        <v>81</v>
      </c>
      <c r="CD6" s="22">
        <v>0.2</v>
      </c>
      <c r="CE6" s="22">
        <v>0.1</v>
      </c>
      <c r="CF6" s="22" t="s">
        <v>79</v>
      </c>
      <c r="CG6" s="22" t="s">
        <v>85</v>
      </c>
      <c r="CH6" s="22">
        <v>6.7000000000000004E-2</v>
      </c>
      <c r="CI6" s="22">
        <v>0.21</v>
      </c>
      <c r="CJ6" s="22" t="s">
        <v>81</v>
      </c>
      <c r="CK6" s="22">
        <v>10</v>
      </c>
      <c r="CL6" s="22">
        <v>2.1999999999999999E-2</v>
      </c>
      <c r="CM6" s="22" t="s">
        <v>85</v>
      </c>
      <c r="CN6" s="22">
        <v>1.66</v>
      </c>
      <c r="CO6" s="22" t="s">
        <v>81</v>
      </c>
      <c r="CP6" s="22" t="s">
        <v>83</v>
      </c>
      <c r="CQ6" s="22" t="s">
        <v>81</v>
      </c>
      <c r="CR6" s="22" t="s">
        <v>79</v>
      </c>
      <c r="CS6" s="22" t="s">
        <v>83</v>
      </c>
      <c r="CT6" s="22" t="s">
        <v>81</v>
      </c>
      <c r="CU6" s="22" t="s">
        <v>86</v>
      </c>
      <c r="CV6" s="22" t="s">
        <v>78</v>
      </c>
      <c r="CW6" s="22">
        <v>2.8000000000000001E-2</v>
      </c>
      <c r="CX6" s="22" t="s">
        <v>92</v>
      </c>
      <c r="CY6" s="23" t="s">
        <v>78</v>
      </c>
    </row>
    <row r="7" spans="1:103" x14ac:dyDescent="0.2">
      <c r="A7" s="19" t="s">
        <v>75</v>
      </c>
      <c r="B7" s="24">
        <v>3</v>
      </c>
      <c r="C7" s="24">
        <v>4</v>
      </c>
      <c r="D7" s="25" t="s">
        <v>98</v>
      </c>
      <c r="E7" s="25" t="s">
        <v>77</v>
      </c>
      <c r="F7" s="21">
        <v>990040</v>
      </c>
      <c r="G7" s="26" t="s">
        <v>97</v>
      </c>
      <c r="H7" s="22">
        <v>8840</v>
      </c>
      <c r="I7" s="22">
        <v>119</v>
      </c>
      <c r="J7" s="22">
        <v>0.87</v>
      </c>
      <c r="K7" s="22">
        <v>78.5</v>
      </c>
      <c r="L7" s="22">
        <v>30</v>
      </c>
      <c r="M7" s="22">
        <v>48.7</v>
      </c>
      <c r="N7" s="22">
        <v>52.3</v>
      </c>
      <c r="O7" s="22">
        <v>126</v>
      </c>
      <c r="P7" s="22">
        <v>15.65</v>
      </c>
      <c r="Q7" s="22">
        <v>12.8</v>
      </c>
      <c r="R7" s="22">
        <v>6710</v>
      </c>
      <c r="S7" s="22">
        <v>2.52</v>
      </c>
      <c r="T7" s="22">
        <v>996</v>
      </c>
      <c r="U7" s="22">
        <v>1950</v>
      </c>
      <c r="V7" s="22">
        <v>712</v>
      </c>
      <c r="W7" s="22">
        <v>11.1</v>
      </c>
      <c r="X7" s="22">
        <v>23.5</v>
      </c>
      <c r="Y7" s="22">
        <v>196</v>
      </c>
      <c r="Z7" s="22">
        <v>5.6</v>
      </c>
      <c r="AA7" s="22">
        <v>4660</v>
      </c>
      <c r="AB7" s="22">
        <v>9.1</v>
      </c>
      <c r="AC7" s="22">
        <v>17.55</v>
      </c>
      <c r="AD7" s="22">
        <v>57.3</v>
      </c>
      <c r="AE7" s="22">
        <v>2.78</v>
      </c>
      <c r="AF7" s="22">
        <v>3.43</v>
      </c>
      <c r="AG7" s="22">
        <v>8.9</v>
      </c>
      <c r="AH7" s="22">
        <v>908</v>
      </c>
      <c r="AI7" s="22">
        <v>20.5</v>
      </c>
      <c r="AJ7" s="22">
        <v>298</v>
      </c>
      <c r="AK7" s="22">
        <v>19.5</v>
      </c>
      <c r="AL7" s="22">
        <v>855</v>
      </c>
      <c r="AM7" s="22">
        <v>13.9</v>
      </c>
      <c r="AN7" s="22">
        <v>20.100000000000001</v>
      </c>
      <c r="AO7" s="22">
        <v>30.7</v>
      </c>
      <c r="AP7" s="22">
        <v>0.3</v>
      </c>
      <c r="AQ7" s="22">
        <v>0.1</v>
      </c>
      <c r="AR7" s="22">
        <v>0.02</v>
      </c>
      <c r="AS7" s="22">
        <v>0.65</v>
      </c>
      <c r="AT7" s="22">
        <v>1.7999999999999999E-2</v>
      </c>
      <c r="AU7" s="22">
        <v>3.77</v>
      </c>
      <c r="AV7" s="22">
        <v>8.02</v>
      </c>
      <c r="AW7" s="22">
        <v>3.09</v>
      </c>
      <c r="AX7" s="22">
        <v>0.53</v>
      </c>
      <c r="AY7" s="22">
        <v>2.06</v>
      </c>
      <c r="AZ7" s="22">
        <v>15.2</v>
      </c>
      <c r="BA7" s="22">
        <v>98.46</v>
      </c>
      <c r="BB7" s="22" t="s">
        <v>78</v>
      </c>
      <c r="BC7" s="22" t="s">
        <v>78</v>
      </c>
      <c r="BD7" s="22" t="s">
        <v>78</v>
      </c>
      <c r="BE7" s="22">
        <v>6</v>
      </c>
      <c r="BF7" s="22" t="s">
        <v>80</v>
      </c>
      <c r="BG7" s="22">
        <v>2.9</v>
      </c>
      <c r="BH7" s="22" t="s">
        <v>78</v>
      </c>
      <c r="BI7" s="22">
        <v>120</v>
      </c>
      <c r="BJ7" s="22">
        <v>0.32</v>
      </c>
      <c r="BK7" s="22">
        <v>3.2000000000000001E-2</v>
      </c>
      <c r="BL7" s="22">
        <v>2.9000000000000001E-2</v>
      </c>
      <c r="BM7" s="22">
        <v>0.12</v>
      </c>
      <c r="BN7" s="22">
        <v>0.01</v>
      </c>
      <c r="BO7" s="22">
        <v>4.0000000000000001E-3</v>
      </c>
      <c r="BP7" s="22">
        <v>8.0000000000000002E-3</v>
      </c>
      <c r="BQ7" s="22" t="s">
        <v>79</v>
      </c>
      <c r="BR7" s="22">
        <v>2.4E-2</v>
      </c>
      <c r="BS7" s="22" t="s">
        <v>81</v>
      </c>
      <c r="BT7" s="22" t="s">
        <v>83</v>
      </c>
      <c r="BU7" s="22">
        <v>30</v>
      </c>
      <c r="BV7" s="22">
        <v>4.63</v>
      </c>
      <c r="BW7" s="22" t="s">
        <v>82</v>
      </c>
      <c r="BX7" s="22" t="s">
        <v>83</v>
      </c>
      <c r="BY7" s="22">
        <v>39</v>
      </c>
      <c r="BZ7" s="22">
        <v>2.4</v>
      </c>
      <c r="CA7" s="22">
        <v>0.11</v>
      </c>
      <c r="CB7" s="22" t="s">
        <v>84</v>
      </c>
      <c r="CC7" s="22">
        <v>5.0000000000000001E-3</v>
      </c>
      <c r="CD7" s="22">
        <v>0.66</v>
      </c>
      <c r="CE7" s="22" t="s">
        <v>94</v>
      </c>
      <c r="CF7" s="22" t="s">
        <v>79</v>
      </c>
      <c r="CG7" s="22" t="s">
        <v>85</v>
      </c>
      <c r="CH7" s="22">
        <v>0.23599999999999999</v>
      </c>
      <c r="CI7" s="22">
        <v>0.22</v>
      </c>
      <c r="CJ7" s="22" t="s">
        <v>81</v>
      </c>
      <c r="CK7" s="22">
        <v>20</v>
      </c>
      <c r="CL7" s="22">
        <v>5.0999999999999997E-2</v>
      </c>
      <c r="CM7" s="22" t="s">
        <v>85</v>
      </c>
      <c r="CN7" s="22">
        <v>3.64</v>
      </c>
      <c r="CO7" s="22" t="s">
        <v>81</v>
      </c>
      <c r="CP7" s="22">
        <v>2E-3</v>
      </c>
      <c r="CQ7" s="22" t="s">
        <v>81</v>
      </c>
      <c r="CR7" s="22" t="s">
        <v>79</v>
      </c>
      <c r="CS7" s="22" t="s">
        <v>83</v>
      </c>
      <c r="CT7" s="22" t="s">
        <v>81</v>
      </c>
      <c r="CU7" s="22" t="s">
        <v>86</v>
      </c>
      <c r="CV7" s="22" t="s">
        <v>78</v>
      </c>
      <c r="CW7" s="22">
        <v>6.2E-2</v>
      </c>
      <c r="CX7" s="22" t="s">
        <v>92</v>
      </c>
      <c r="CY7" s="23">
        <v>0.02</v>
      </c>
    </row>
    <row r="8" spans="1:103" x14ac:dyDescent="0.2">
      <c r="A8" s="19" t="s">
        <v>75</v>
      </c>
      <c r="B8" s="24">
        <v>4</v>
      </c>
      <c r="C8" s="24">
        <v>5</v>
      </c>
      <c r="D8" s="25" t="s">
        <v>99</v>
      </c>
      <c r="E8" s="25" t="s">
        <v>77</v>
      </c>
      <c r="F8" s="21">
        <v>990040</v>
      </c>
      <c r="G8" s="26" t="s">
        <v>97</v>
      </c>
      <c r="H8" s="22">
        <v>2220</v>
      </c>
      <c r="I8" s="22">
        <v>65</v>
      </c>
      <c r="J8" s="22">
        <v>0.63</v>
      </c>
      <c r="K8" s="22">
        <v>41.4</v>
      </c>
      <c r="L8" s="22">
        <v>17.149999999999999</v>
      </c>
      <c r="M8" s="22">
        <v>23</v>
      </c>
      <c r="N8" s="22">
        <v>49.2</v>
      </c>
      <c r="O8" s="22">
        <v>60.3</v>
      </c>
      <c r="P8" s="22">
        <v>25.9</v>
      </c>
      <c r="Q8" s="22">
        <v>7.23</v>
      </c>
      <c r="R8" s="22">
        <v>2110</v>
      </c>
      <c r="S8" s="22">
        <v>1.77</v>
      </c>
      <c r="T8" s="22">
        <v>623</v>
      </c>
      <c r="U8" s="22">
        <v>792</v>
      </c>
      <c r="V8" s="22">
        <v>259</v>
      </c>
      <c r="W8" s="22">
        <v>21.7</v>
      </c>
      <c r="X8" s="22">
        <v>14.2</v>
      </c>
      <c r="Y8" s="22">
        <v>91.6</v>
      </c>
      <c r="Z8" s="22">
        <v>7.7</v>
      </c>
      <c r="AA8" s="22">
        <v>1675</v>
      </c>
      <c r="AB8" s="22">
        <v>12.1</v>
      </c>
      <c r="AC8" s="22">
        <v>7.92</v>
      </c>
      <c r="AD8" s="22">
        <v>33.4</v>
      </c>
      <c r="AE8" s="22">
        <v>3.96</v>
      </c>
      <c r="AF8" s="22">
        <v>2.2799999999999998</v>
      </c>
      <c r="AG8" s="22">
        <v>7.62</v>
      </c>
      <c r="AH8" s="22">
        <v>743</v>
      </c>
      <c r="AI8" s="22">
        <v>7.3</v>
      </c>
      <c r="AJ8" s="22">
        <v>170.5</v>
      </c>
      <c r="AK8" s="22">
        <v>12.8</v>
      </c>
      <c r="AL8" s="22">
        <v>1525</v>
      </c>
      <c r="AM8" s="22">
        <v>19.100000000000001</v>
      </c>
      <c r="AN8" s="22">
        <v>21.4</v>
      </c>
      <c r="AO8" s="22">
        <v>30.6</v>
      </c>
      <c r="AP8" s="22">
        <v>0.11</v>
      </c>
      <c r="AQ8" s="22">
        <v>0.08</v>
      </c>
      <c r="AR8" s="22">
        <v>7.0000000000000007E-2</v>
      </c>
      <c r="AS8" s="22">
        <v>1.52</v>
      </c>
      <c r="AT8" s="22">
        <v>8.9999999999999993E-3</v>
      </c>
      <c r="AU8" s="22">
        <v>5.38</v>
      </c>
      <c r="AV8" s="22">
        <v>3.5</v>
      </c>
      <c r="AW8" s="22">
        <v>1.7</v>
      </c>
      <c r="AX8" s="22">
        <v>0.17</v>
      </c>
      <c r="AY8" s="22">
        <v>1.29</v>
      </c>
      <c r="AZ8" s="22">
        <v>13.75</v>
      </c>
      <c r="BA8" s="22">
        <v>98.68</v>
      </c>
      <c r="BB8" s="22" t="s">
        <v>78</v>
      </c>
      <c r="BC8" s="22" t="s">
        <v>78</v>
      </c>
      <c r="BD8" s="22" t="s">
        <v>78</v>
      </c>
      <c r="BE8" s="22" t="s">
        <v>79</v>
      </c>
      <c r="BF8" s="22" t="s">
        <v>80</v>
      </c>
      <c r="BG8" s="22">
        <v>4</v>
      </c>
      <c r="BH8" s="22" t="s">
        <v>78</v>
      </c>
      <c r="BI8" s="22">
        <v>70</v>
      </c>
      <c r="BJ8" s="22">
        <v>1.21</v>
      </c>
      <c r="BK8" s="22">
        <v>1.7999999999999999E-2</v>
      </c>
      <c r="BL8" s="22">
        <v>3.3000000000000002E-2</v>
      </c>
      <c r="BM8" s="22">
        <v>0.08</v>
      </c>
      <c r="BN8" s="22">
        <v>8.7999999999999995E-2</v>
      </c>
      <c r="BO8" s="22">
        <v>3.5000000000000003E-2</v>
      </c>
      <c r="BP8" s="22">
        <v>7.3999999999999996E-2</v>
      </c>
      <c r="BQ8" s="22" t="s">
        <v>79</v>
      </c>
      <c r="BR8" s="22">
        <v>0.21099999999999999</v>
      </c>
      <c r="BS8" s="22" t="s">
        <v>81</v>
      </c>
      <c r="BT8" s="22">
        <v>1.2999999999999999E-2</v>
      </c>
      <c r="BU8" s="22">
        <v>80</v>
      </c>
      <c r="BV8" s="22">
        <v>33.5</v>
      </c>
      <c r="BW8" s="22" t="s">
        <v>82</v>
      </c>
      <c r="BX8" s="22">
        <v>3.0000000000000001E-3</v>
      </c>
      <c r="BY8" s="22">
        <v>31</v>
      </c>
      <c r="BZ8" s="22">
        <v>3</v>
      </c>
      <c r="CA8" s="22">
        <v>0.02</v>
      </c>
      <c r="CB8" s="22" t="s">
        <v>84</v>
      </c>
      <c r="CC8" s="22" t="s">
        <v>81</v>
      </c>
      <c r="CD8" s="22">
        <v>6.04</v>
      </c>
      <c r="CE8" s="22" t="s">
        <v>94</v>
      </c>
      <c r="CF8" s="22" t="s">
        <v>79</v>
      </c>
      <c r="CG8" s="22" t="s">
        <v>85</v>
      </c>
      <c r="CH8" s="22">
        <v>1.9750000000000001</v>
      </c>
      <c r="CI8" s="22">
        <v>0.28000000000000003</v>
      </c>
      <c r="CJ8" s="22" t="s">
        <v>81</v>
      </c>
      <c r="CK8" s="22">
        <v>30</v>
      </c>
      <c r="CL8" s="22">
        <v>0.40699999999999997</v>
      </c>
      <c r="CM8" s="22" t="s">
        <v>85</v>
      </c>
      <c r="CN8" s="22">
        <v>1.65</v>
      </c>
      <c r="CO8" s="22" t="s">
        <v>81</v>
      </c>
      <c r="CP8" s="22">
        <v>1.4999999999999999E-2</v>
      </c>
      <c r="CQ8" s="22" t="s">
        <v>81</v>
      </c>
      <c r="CR8" s="22" t="s">
        <v>79</v>
      </c>
      <c r="CS8" s="22">
        <v>3.0000000000000001E-3</v>
      </c>
      <c r="CT8" s="22">
        <v>7.0000000000000001E-3</v>
      </c>
      <c r="CU8" s="22" t="s">
        <v>86</v>
      </c>
      <c r="CV8" s="22" t="s">
        <v>78</v>
      </c>
      <c r="CW8" s="22">
        <v>0.57899999999999996</v>
      </c>
      <c r="CX8" s="22">
        <v>1.4999999999999999E-2</v>
      </c>
      <c r="CY8" s="23" t="s">
        <v>78</v>
      </c>
    </row>
    <row r="9" spans="1:103" x14ac:dyDescent="0.2">
      <c r="A9" s="19" t="s">
        <v>75</v>
      </c>
      <c r="B9" s="24">
        <v>5</v>
      </c>
      <c r="C9" s="24">
        <v>6</v>
      </c>
      <c r="D9" s="25" t="s">
        <v>100</v>
      </c>
      <c r="E9" s="25" t="s">
        <v>77</v>
      </c>
      <c r="F9" s="21">
        <v>990040</v>
      </c>
      <c r="G9" s="22">
        <v>9520</v>
      </c>
      <c r="H9" s="22">
        <v>3040</v>
      </c>
      <c r="I9" s="22">
        <v>63</v>
      </c>
      <c r="J9" s="22">
        <v>0.61</v>
      </c>
      <c r="K9" s="22">
        <v>46.4</v>
      </c>
      <c r="L9" s="22">
        <v>20.9</v>
      </c>
      <c r="M9" s="22">
        <v>27</v>
      </c>
      <c r="N9" s="22">
        <v>58.4</v>
      </c>
      <c r="O9" s="22">
        <v>71.900000000000006</v>
      </c>
      <c r="P9" s="22">
        <v>18.5</v>
      </c>
      <c r="Q9" s="22">
        <v>8.26</v>
      </c>
      <c r="R9" s="22">
        <v>2520</v>
      </c>
      <c r="S9" s="22">
        <v>1.9</v>
      </c>
      <c r="T9" s="22">
        <v>537</v>
      </c>
      <c r="U9" s="22">
        <v>969</v>
      </c>
      <c r="V9" s="22">
        <v>314</v>
      </c>
      <c r="W9" s="22">
        <v>16.5</v>
      </c>
      <c r="X9" s="22">
        <v>12.8</v>
      </c>
      <c r="Y9" s="22">
        <v>104.5</v>
      </c>
      <c r="Z9" s="22">
        <v>5.5</v>
      </c>
      <c r="AA9" s="22">
        <v>1825</v>
      </c>
      <c r="AB9" s="22">
        <v>9.6999999999999993</v>
      </c>
      <c r="AC9" s="22">
        <v>9.27</v>
      </c>
      <c r="AD9" s="22">
        <v>36.4</v>
      </c>
      <c r="AE9" s="22">
        <v>2.77</v>
      </c>
      <c r="AF9" s="22">
        <v>2.4700000000000002</v>
      </c>
      <c r="AG9" s="22">
        <v>6.49</v>
      </c>
      <c r="AH9" s="22">
        <v>633</v>
      </c>
      <c r="AI9" s="22">
        <v>7.6</v>
      </c>
      <c r="AJ9" s="22">
        <v>216</v>
      </c>
      <c r="AK9" s="22">
        <v>14</v>
      </c>
      <c r="AL9" s="22">
        <v>1130</v>
      </c>
      <c r="AM9" s="22">
        <v>20.8</v>
      </c>
      <c r="AN9" s="22">
        <v>22.9</v>
      </c>
      <c r="AO9" s="22">
        <v>29.5</v>
      </c>
      <c r="AP9" s="22">
        <v>0.14000000000000001</v>
      </c>
      <c r="AQ9" s="22">
        <v>0.1</v>
      </c>
      <c r="AR9" s="22">
        <v>0.06</v>
      </c>
      <c r="AS9" s="22">
        <v>1.26</v>
      </c>
      <c r="AT9" s="22">
        <v>0.01</v>
      </c>
      <c r="AU9" s="22">
        <v>4.37</v>
      </c>
      <c r="AV9" s="22">
        <v>3.9</v>
      </c>
      <c r="AW9" s="22">
        <v>1.86</v>
      </c>
      <c r="AX9" s="22">
        <v>0.22</v>
      </c>
      <c r="AY9" s="22">
        <v>1.22</v>
      </c>
      <c r="AZ9" s="22">
        <v>14.25</v>
      </c>
      <c r="BA9" s="22">
        <v>100.59</v>
      </c>
      <c r="BB9" s="22" t="s">
        <v>78</v>
      </c>
      <c r="BC9" s="22" t="s">
        <v>78</v>
      </c>
      <c r="BD9" s="22" t="s">
        <v>78</v>
      </c>
      <c r="BE9" s="22" t="s">
        <v>79</v>
      </c>
      <c r="BF9" s="22" t="s">
        <v>80</v>
      </c>
      <c r="BG9" s="22">
        <v>4.0999999999999996</v>
      </c>
      <c r="BH9" s="22" t="s">
        <v>78</v>
      </c>
      <c r="BI9" s="22">
        <v>100</v>
      </c>
      <c r="BJ9" s="22">
        <v>1.59</v>
      </c>
      <c r="BK9" s="22">
        <v>2.5999999999999999E-2</v>
      </c>
      <c r="BL9" s="22">
        <v>0.04</v>
      </c>
      <c r="BM9" s="22">
        <v>0.08</v>
      </c>
      <c r="BN9" s="22">
        <v>0.35899999999999999</v>
      </c>
      <c r="BO9" s="22">
        <v>0.159</v>
      </c>
      <c r="BP9" s="22">
        <v>0.27500000000000002</v>
      </c>
      <c r="BQ9" s="22" t="s">
        <v>79</v>
      </c>
      <c r="BR9" s="22">
        <v>0.82799999999999996</v>
      </c>
      <c r="BS9" s="22" t="s">
        <v>81</v>
      </c>
      <c r="BT9" s="22">
        <v>6.4000000000000001E-2</v>
      </c>
      <c r="BU9" s="22">
        <v>50</v>
      </c>
      <c r="BV9" s="22">
        <v>64</v>
      </c>
      <c r="BW9" s="22" t="s">
        <v>82</v>
      </c>
      <c r="BX9" s="22">
        <v>1.4E-2</v>
      </c>
      <c r="BY9" s="22">
        <v>28</v>
      </c>
      <c r="BZ9" s="22">
        <v>4.4000000000000004</v>
      </c>
      <c r="CA9" s="22">
        <v>0.02</v>
      </c>
      <c r="CB9" s="22" t="s">
        <v>84</v>
      </c>
      <c r="CC9" s="22" t="s">
        <v>81</v>
      </c>
      <c r="CD9" s="22">
        <v>18</v>
      </c>
      <c r="CE9" s="22">
        <v>0.1</v>
      </c>
      <c r="CF9" s="22" t="s">
        <v>79</v>
      </c>
      <c r="CG9" s="22" t="s">
        <v>85</v>
      </c>
      <c r="CH9" s="22">
        <v>5.25</v>
      </c>
      <c r="CI9" s="22">
        <v>0.27</v>
      </c>
      <c r="CJ9" s="22" t="s">
        <v>81</v>
      </c>
      <c r="CK9" s="22">
        <v>20</v>
      </c>
      <c r="CL9" s="22">
        <v>1.42</v>
      </c>
      <c r="CM9" s="22" t="s">
        <v>85</v>
      </c>
      <c r="CN9" s="22">
        <v>3.34</v>
      </c>
      <c r="CO9" s="22" t="s">
        <v>81</v>
      </c>
      <c r="CP9" s="22">
        <v>6.6000000000000003E-2</v>
      </c>
      <c r="CQ9" s="22" t="s">
        <v>81</v>
      </c>
      <c r="CR9" s="22" t="s">
        <v>79</v>
      </c>
      <c r="CS9" s="22">
        <v>1.7999999999999999E-2</v>
      </c>
      <c r="CT9" s="22" t="s">
        <v>81</v>
      </c>
      <c r="CU9" s="22" t="s">
        <v>86</v>
      </c>
      <c r="CV9" s="22" t="s">
        <v>78</v>
      </c>
      <c r="CW9" s="22">
        <v>2.73</v>
      </c>
      <c r="CX9" s="22">
        <v>8.4000000000000005E-2</v>
      </c>
      <c r="CY9" s="23" t="s">
        <v>78</v>
      </c>
    </row>
    <row r="10" spans="1:103" x14ac:dyDescent="0.2">
      <c r="A10" s="19" t="s">
        <v>75</v>
      </c>
      <c r="B10" s="24">
        <v>6</v>
      </c>
      <c r="C10" s="24">
        <v>7</v>
      </c>
      <c r="D10" s="25" t="s">
        <v>101</v>
      </c>
      <c r="E10" s="25" t="s">
        <v>77</v>
      </c>
      <c r="F10" s="21">
        <v>990040</v>
      </c>
      <c r="G10" s="26" t="s">
        <v>97</v>
      </c>
      <c r="H10" s="22">
        <v>5420</v>
      </c>
      <c r="I10" s="22">
        <v>57</v>
      </c>
      <c r="J10" s="22">
        <v>0.56000000000000005</v>
      </c>
      <c r="K10" s="22">
        <v>99.8</v>
      </c>
      <c r="L10" s="22">
        <v>47.4</v>
      </c>
      <c r="M10" s="22">
        <v>53.5</v>
      </c>
      <c r="N10" s="22">
        <v>67.099999999999994</v>
      </c>
      <c r="O10" s="22">
        <v>143.5</v>
      </c>
      <c r="P10" s="22">
        <v>10.7</v>
      </c>
      <c r="Q10" s="22">
        <v>18</v>
      </c>
      <c r="R10" s="22">
        <v>3870</v>
      </c>
      <c r="S10" s="22">
        <v>4.3600000000000003</v>
      </c>
      <c r="T10" s="22">
        <v>484</v>
      </c>
      <c r="U10" s="22">
        <v>2010</v>
      </c>
      <c r="V10" s="22">
        <v>682</v>
      </c>
      <c r="W10" s="22">
        <v>9.1</v>
      </c>
      <c r="X10" s="22">
        <v>12.4</v>
      </c>
      <c r="Y10" s="22">
        <v>214</v>
      </c>
      <c r="Z10" s="22">
        <v>3</v>
      </c>
      <c r="AA10" s="22">
        <v>3380</v>
      </c>
      <c r="AB10" s="22">
        <v>6.9</v>
      </c>
      <c r="AC10" s="22">
        <v>19</v>
      </c>
      <c r="AD10" s="22">
        <v>64</v>
      </c>
      <c r="AE10" s="22">
        <v>1.81</v>
      </c>
      <c r="AF10" s="22">
        <v>5.91</v>
      </c>
      <c r="AG10" s="22">
        <v>6.49</v>
      </c>
      <c r="AH10" s="22">
        <v>610</v>
      </c>
      <c r="AI10" s="22">
        <v>6.9</v>
      </c>
      <c r="AJ10" s="22">
        <v>565</v>
      </c>
      <c r="AK10" s="22">
        <v>34.5</v>
      </c>
      <c r="AL10" s="22">
        <v>657</v>
      </c>
      <c r="AM10" s="22">
        <v>13.5</v>
      </c>
      <c r="AN10" s="22">
        <v>17.100000000000001</v>
      </c>
      <c r="AO10" s="22">
        <v>28.5</v>
      </c>
      <c r="AP10" s="22">
        <v>0.24</v>
      </c>
      <c r="AQ10" s="22">
        <v>0.14000000000000001</v>
      </c>
      <c r="AR10" s="22">
        <v>0.02</v>
      </c>
      <c r="AS10" s="22">
        <v>0.51</v>
      </c>
      <c r="AT10" s="22">
        <v>0.01</v>
      </c>
      <c r="AU10" s="22">
        <v>2.39</v>
      </c>
      <c r="AV10" s="22">
        <v>14.5</v>
      </c>
      <c r="AW10" s="22">
        <v>2.74</v>
      </c>
      <c r="AX10" s="22">
        <v>0.37</v>
      </c>
      <c r="AY10" s="22">
        <v>2.36</v>
      </c>
      <c r="AZ10" s="22">
        <v>15.85</v>
      </c>
      <c r="BA10" s="22">
        <v>98.23</v>
      </c>
      <c r="BB10" s="22" t="s">
        <v>78</v>
      </c>
      <c r="BC10" s="22" t="s">
        <v>78</v>
      </c>
      <c r="BD10" s="22" t="s">
        <v>78</v>
      </c>
      <c r="BE10" s="22" t="s">
        <v>79</v>
      </c>
      <c r="BF10" s="22" t="s">
        <v>80</v>
      </c>
      <c r="BG10" s="22">
        <v>3.4</v>
      </c>
      <c r="BH10" s="22" t="s">
        <v>78</v>
      </c>
      <c r="BI10" s="22">
        <v>160</v>
      </c>
      <c r="BJ10" s="22">
        <v>0.35299999999999998</v>
      </c>
      <c r="BK10" s="22">
        <v>0.40799999999999997</v>
      </c>
      <c r="BL10" s="22">
        <v>0.03</v>
      </c>
      <c r="BM10" s="22">
        <v>0.14000000000000001</v>
      </c>
      <c r="BN10" s="22">
        <v>0.28499999999999998</v>
      </c>
      <c r="BO10" s="22">
        <v>0.14199999999999999</v>
      </c>
      <c r="BP10" s="22">
        <v>0.17699999999999999</v>
      </c>
      <c r="BQ10" s="22" t="s">
        <v>79</v>
      </c>
      <c r="BR10" s="22">
        <v>0.6</v>
      </c>
      <c r="BS10" s="22" t="s">
        <v>81</v>
      </c>
      <c r="BT10" s="22">
        <v>5.5E-2</v>
      </c>
      <c r="BU10" s="22">
        <v>50</v>
      </c>
      <c r="BV10" s="22">
        <v>25.9</v>
      </c>
      <c r="BW10" s="22" t="s">
        <v>82</v>
      </c>
      <c r="BX10" s="22">
        <v>1.2999999999999999E-2</v>
      </c>
      <c r="BY10" s="22">
        <v>44</v>
      </c>
      <c r="BZ10" s="22">
        <v>2.8</v>
      </c>
      <c r="CA10" s="22" t="s">
        <v>78</v>
      </c>
      <c r="CB10" s="22" t="s">
        <v>84</v>
      </c>
      <c r="CC10" s="22" t="s">
        <v>81</v>
      </c>
      <c r="CD10" s="22">
        <v>8.48</v>
      </c>
      <c r="CE10" s="22">
        <v>0.2</v>
      </c>
      <c r="CF10" s="22" t="s">
        <v>79</v>
      </c>
      <c r="CG10" s="22" t="s">
        <v>85</v>
      </c>
      <c r="CH10" s="22">
        <v>2.2799999999999998</v>
      </c>
      <c r="CI10" s="22">
        <v>0.24</v>
      </c>
      <c r="CJ10" s="22" t="s">
        <v>81</v>
      </c>
      <c r="CK10" s="22">
        <v>40</v>
      </c>
      <c r="CL10" s="22">
        <v>0.80300000000000005</v>
      </c>
      <c r="CM10" s="22" t="s">
        <v>85</v>
      </c>
      <c r="CN10" s="22">
        <v>5.95</v>
      </c>
      <c r="CO10" s="22" t="s">
        <v>81</v>
      </c>
      <c r="CP10" s="22">
        <v>5.0999999999999997E-2</v>
      </c>
      <c r="CQ10" s="22" t="s">
        <v>81</v>
      </c>
      <c r="CR10" s="22" t="s">
        <v>79</v>
      </c>
      <c r="CS10" s="22">
        <v>1.7000000000000001E-2</v>
      </c>
      <c r="CT10" s="22">
        <v>7.0000000000000001E-3</v>
      </c>
      <c r="CU10" s="22" t="s">
        <v>86</v>
      </c>
      <c r="CV10" s="22" t="s">
        <v>78</v>
      </c>
      <c r="CW10" s="22">
        <v>2.64</v>
      </c>
      <c r="CX10" s="22">
        <v>7.9000000000000001E-2</v>
      </c>
      <c r="CY10" s="23">
        <v>0.05</v>
      </c>
    </row>
    <row r="11" spans="1:103" x14ac:dyDescent="0.2">
      <c r="A11" s="19" t="s">
        <v>75</v>
      </c>
      <c r="B11" s="24">
        <v>7</v>
      </c>
      <c r="C11" s="24">
        <v>8</v>
      </c>
      <c r="D11" s="25" t="s">
        <v>102</v>
      </c>
      <c r="E11" s="25" t="s">
        <v>77</v>
      </c>
      <c r="F11" s="21">
        <v>990040</v>
      </c>
      <c r="G11" s="22">
        <v>8180</v>
      </c>
      <c r="H11" s="22">
        <v>1825</v>
      </c>
      <c r="I11" s="22">
        <v>38</v>
      </c>
      <c r="J11" s="22">
        <v>0.43</v>
      </c>
      <c r="K11" s="22">
        <v>47.4</v>
      </c>
      <c r="L11" s="22">
        <v>22.2</v>
      </c>
      <c r="M11" s="22">
        <v>26</v>
      </c>
      <c r="N11" s="22">
        <v>53.3</v>
      </c>
      <c r="O11" s="22">
        <v>69.7</v>
      </c>
      <c r="P11" s="22">
        <v>22</v>
      </c>
      <c r="Q11" s="22">
        <v>8.4700000000000006</v>
      </c>
      <c r="R11" s="22">
        <v>1990</v>
      </c>
      <c r="S11" s="22">
        <v>2.4300000000000002</v>
      </c>
      <c r="T11" s="22">
        <v>394</v>
      </c>
      <c r="U11" s="22">
        <v>906</v>
      </c>
      <c r="V11" s="22">
        <v>278</v>
      </c>
      <c r="W11" s="22">
        <v>22.8</v>
      </c>
      <c r="X11" s="22">
        <v>5.6</v>
      </c>
      <c r="Y11" s="22">
        <v>101.5</v>
      </c>
      <c r="Z11" s="22">
        <v>6.6</v>
      </c>
      <c r="AA11" s="22">
        <v>1320</v>
      </c>
      <c r="AB11" s="22">
        <v>8.4</v>
      </c>
      <c r="AC11" s="22">
        <v>8.94</v>
      </c>
      <c r="AD11" s="22">
        <v>30.3</v>
      </c>
      <c r="AE11" s="22">
        <v>2.99</v>
      </c>
      <c r="AF11" s="22">
        <v>2.72</v>
      </c>
      <c r="AG11" s="22">
        <v>4.95</v>
      </c>
      <c r="AH11" s="22">
        <v>423</v>
      </c>
      <c r="AI11" s="22">
        <v>7.5</v>
      </c>
      <c r="AJ11" s="22">
        <v>245</v>
      </c>
      <c r="AK11" s="22">
        <v>17.350000000000001</v>
      </c>
      <c r="AL11" s="22">
        <v>1350</v>
      </c>
      <c r="AM11" s="22">
        <v>26.4</v>
      </c>
      <c r="AN11" s="22">
        <v>26.4</v>
      </c>
      <c r="AO11" s="22">
        <v>21.5</v>
      </c>
      <c r="AP11" s="22">
        <v>0.1</v>
      </c>
      <c r="AQ11" s="22">
        <v>0.1</v>
      </c>
      <c r="AR11" s="22">
        <v>7.0000000000000007E-2</v>
      </c>
      <c r="AS11" s="22">
        <v>1.6</v>
      </c>
      <c r="AT11" s="22">
        <v>6.0000000000000001E-3</v>
      </c>
      <c r="AU11" s="22">
        <v>3.99</v>
      </c>
      <c r="AV11" s="22">
        <v>2.98</v>
      </c>
      <c r="AW11" s="22">
        <v>1.38</v>
      </c>
      <c r="AX11" s="22">
        <v>0.13</v>
      </c>
      <c r="AY11" s="22">
        <v>0.9</v>
      </c>
      <c r="AZ11" s="22">
        <v>13.75</v>
      </c>
      <c r="BA11" s="22">
        <v>99.31</v>
      </c>
      <c r="BB11" s="22" t="s">
        <v>78</v>
      </c>
      <c r="BC11" s="22" t="s">
        <v>78</v>
      </c>
      <c r="BD11" s="22" t="s">
        <v>78</v>
      </c>
      <c r="BE11" s="22" t="s">
        <v>79</v>
      </c>
      <c r="BF11" s="22" t="s">
        <v>80</v>
      </c>
      <c r="BG11" s="22">
        <v>4.5</v>
      </c>
      <c r="BH11" s="22" t="s">
        <v>78</v>
      </c>
      <c r="BI11" s="22">
        <v>70</v>
      </c>
      <c r="BJ11" s="22">
        <v>5.01</v>
      </c>
      <c r="BK11" s="22">
        <v>7.2999999999999995E-2</v>
      </c>
      <c r="BL11" s="22">
        <v>4.5999999999999999E-2</v>
      </c>
      <c r="BM11" s="22">
        <v>0.13</v>
      </c>
      <c r="BN11" s="22">
        <v>2.99</v>
      </c>
      <c r="BO11" s="22">
        <v>1.59</v>
      </c>
      <c r="BP11" s="22">
        <v>1.7</v>
      </c>
      <c r="BQ11" s="22" t="s">
        <v>79</v>
      </c>
      <c r="BR11" s="22">
        <v>5.47</v>
      </c>
      <c r="BS11" s="22" t="s">
        <v>81</v>
      </c>
      <c r="BT11" s="22">
        <v>0.58699999999999997</v>
      </c>
      <c r="BU11" s="22">
        <v>80</v>
      </c>
      <c r="BV11" s="22">
        <v>119</v>
      </c>
      <c r="BW11" s="22" t="s">
        <v>82</v>
      </c>
      <c r="BX11" s="22">
        <v>0.151</v>
      </c>
      <c r="BY11" s="22">
        <v>25</v>
      </c>
      <c r="BZ11" s="22">
        <v>24.4</v>
      </c>
      <c r="CA11" s="22">
        <v>0.01</v>
      </c>
      <c r="CB11" s="22" t="s">
        <v>84</v>
      </c>
      <c r="CC11" s="22" t="s">
        <v>81</v>
      </c>
      <c r="CD11" s="22">
        <v>71.099999999999994</v>
      </c>
      <c r="CE11" s="22">
        <v>0.2</v>
      </c>
      <c r="CF11" s="22" t="s">
        <v>79</v>
      </c>
      <c r="CG11" s="22">
        <v>0.06</v>
      </c>
      <c r="CH11" s="22">
        <v>17.55</v>
      </c>
      <c r="CI11" s="22">
        <v>0.32</v>
      </c>
      <c r="CJ11" s="22" t="s">
        <v>81</v>
      </c>
      <c r="CK11" s="22">
        <v>40</v>
      </c>
      <c r="CL11" s="22">
        <v>7.64</v>
      </c>
      <c r="CM11" s="22" t="s">
        <v>85</v>
      </c>
      <c r="CN11" s="22">
        <v>3.13</v>
      </c>
      <c r="CO11" s="22" t="s">
        <v>81</v>
      </c>
      <c r="CP11" s="22">
        <v>0.50700000000000001</v>
      </c>
      <c r="CQ11" s="22" t="s">
        <v>81</v>
      </c>
      <c r="CR11" s="22" t="s">
        <v>79</v>
      </c>
      <c r="CS11" s="22">
        <v>0.19700000000000001</v>
      </c>
      <c r="CT11" s="22">
        <v>7.0000000000000001E-3</v>
      </c>
      <c r="CU11" s="22" t="s">
        <v>86</v>
      </c>
      <c r="CV11" s="22" t="s">
        <v>78</v>
      </c>
      <c r="CW11" s="22">
        <v>23.1</v>
      </c>
      <c r="CX11" s="22">
        <v>0.98699999999999999</v>
      </c>
      <c r="CY11" s="23">
        <v>0.01</v>
      </c>
    </row>
    <row r="12" spans="1:103" x14ac:dyDescent="0.2">
      <c r="A12" s="19" t="s">
        <v>75</v>
      </c>
      <c r="B12" s="24">
        <v>8</v>
      </c>
      <c r="C12" s="24">
        <v>9</v>
      </c>
      <c r="D12" s="25" t="s">
        <v>103</v>
      </c>
      <c r="E12" s="25" t="s">
        <v>77</v>
      </c>
      <c r="F12" s="21">
        <v>990040</v>
      </c>
      <c r="G12" s="22">
        <v>5500</v>
      </c>
      <c r="H12" s="22">
        <v>1190</v>
      </c>
      <c r="I12" s="22">
        <v>37</v>
      </c>
      <c r="J12" s="22">
        <v>0.36</v>
      </c>
      <c r="K12" s="22">
        <v>35.1</v>
      </c>
      <c r="L12" s="22">
        <v>16.850000000000001</v>
      </c>
      <c r="M12" s="22">
        <v>18.8</v>
      </c>
      <c r="N12" s="22">
        <v>45.8</v>
      </c>
      <c r="O12" s="22">
        <v>51.9</v>
      </c>
      <c r="P12" s="22">
        <v>20.9</v>
      </c>
      <c r="Q12" s="22">
        <v>6.17</v>
      </c>
      <c r="R12" s="22">
        <v>1435</v>
      </c>
      <c r="S12" s="22">
        <v>1.84</v>
      </c>
      <c r="T12" s="22">
        <v>286</v>
      </c>
      <c r="U12" s="22">
        <v>663</v>
      </c>
      <c r="V12" s="22">
        <v>204</v>
      </c>
      <c r="W12" s="22">
        <v>22.5</v>
      </c>
      <c r="X12" s="22">
        <v>7.3</v>
      </c>
      <c r="Y12" s="22">
        <v>67.599999999999994</v>
      </c>
      <c r="Z12" s="22">
        <v>5.3</v>
      </c>
      <c r="AA12" s="22">
        <v>872</v>
      </c>
      <c r="AB12" s="22">
        <v>6.8</v>
      </c>
      <c r="AC12" s="22">
        <v>6.47</v>
      </c>
      <c r="AD12" s="22">
        <v>17.7</v>
      </c>
      <c r="AE12" s="22">
        <v>2.87</v>
      </c>
      <c r="AF12" s="22">
        <v>2.2000000000000002</v>
      </c>
      <c r="AG12" s="22">
        <v>4.17</v>
      </c>
      <c r="AH12" s="22">
        <v>388</v>
      </c>
      <c r="AI12" s="22">
        <v>4.5999999999999996</v>
      </c>
      <c r="AJ12" s="22">
        <v>172.5</v>
      </c>
      <c r="AK12" s="22">
        <v>13.35</v>
      </c>
      <c r="AL12" s="22">
        <v>1265</v>
      </c>
      <c r="AM12" s="22">
        <v>28.9</v>
      </c>
      <c r="AN12" s="22">
        <v>27.4</v>
      </c>
      <c r="AO12" s="22">
        <v>18.649999999999999</v>
      </c>
      <c r="AP12" s="22">
        <v>0.06</v>
      </c>
      <c r="AQ12" s="22">
        <v>0.09</v>
      </c>
      <c r="AR12" s="22">
        <v>7.0000000000000007E-2</v>
      </c>
      <c r="AS12" s="22">
        <v>1.54</v>
      </c>
      <c r="AT12" s="22">
        <v>6.0000000000000001E-3</v>
      </c>
      <c r="AU12" s="22">
        <v>4.07</v>
      </c>
      <c r="AV12" s="22">
        <v>1.7</v>
      </c>
      <c r="AW12" s="22">
        <v>1.1399999999999999</v>
      </c>
      <c r="AX12" s="22">
        <v>0.09</v>
      </c>
      <c r="AY12" s="22">
        <v>0.64</v>
      </c>
      <c r="AZ12" s="22">
        <v>13.9</v>
      </c>
      <c r="BA12" s="22">
        <v>98.26</v>
      </c>
      <c r="BB12" s="22" t="s">
        <v>78</v>
      </c>
      <c r="BC12" s="22" t="s">
        <v>78</v>
      </c>
      <c r="BD12" s="22" t="s">
        <v>78</v>
      </c>
      <c r="BE12" s="22" t="s">
        <v>79</v>
      </c>
      <c r="BF12" s="22" t="s">
        <v>80</v>
      </c>
      <c r="BG12" s="22">
        <v>4.0999999999999996</v>
      </c>
      <c r="BH12" s="22" t="s">
        <v>78</v>
      </c>
      <c r="BI12" s="22">
        <v>60</v>
      </c>
      <c r="BJ12" s="22">
        <v>5.8</v>
      </c>
      <c r="BK12" s="22">
        <v>7.0999999999999994E-2</v>
      </c>
      <c r="BL12" s="22">
        <v>4.2999999999999997E-2</v>
      </c>
      <c r="BM12" s="22">
        <v>0.1</v>
      </c>
      <c r="BN12" s="22">
        <v>4.03</v>
      </c>
      <c r="BO12" s="22">
        <v>2.2000000000000002</v>
      </c>
      <c r="BP12" s="22">
        <v>2.13</v>
      </c>
      <c r="BQ12" s="22" t="s">
        <v>79</v>
      </c>
      <c r="BR12" s="22">
        <v>6.92</v>
      </c>
      <c r="BS12" s="22" t="s">
        <v>81</v>
      </c>
      <c r="BT12" s="22">
        <v>0.80900000000000005</v>
      </c>
      <c r="BU12" s="22">
        <v>90</v>
      </c>
      <c r="BV12" s="22">
        <v>112.5</v>
      </c>
      <c r="BW12" s="22" t="s">
        <v>82</v>
      </c>
      <c r="BX12" s="22">
        <v>0.223</v>
      </c>
      <c r="BY12" s="22">
        <v>15</v>
      </c>
      <c r="BZ12" s="22">
        <v>27.6</v>
      </c>
      <c r="CA12" s="22">
        <v>0.01</v>
      </c>
      <c r="CB12" s="22" t="s">
        <v>84</v>
      </c>
      <c r="CC12" s="22" t="s">
        <v>81</v>
      </c>
      <c r="CD12" s="22">
        <v>81.7</v>
      </c>
      <c r="CE12" s="22">
        <v>0.1</v>
      </c>
      <c r="CF12" s="22" t="s">
        <v>79</v>
      </c>
      <c r="CG12" s="22" t="s">
        <v>85</v>
      </c>
      <c r="CH12" s="22">
        <v>19.5</v>
      </c>
      <c r="CI12" s="22">
        <v>0.31</v>
      </c>
      <c r="CJ12" s="22" t="s">
        <v>81</v>
      </c>
      <c r="CK12" s="22">
        <v>50</v>
      </c>
      <c r="CL12" s="22">
        <v>9.2200000000000006</v>
      </c>
      <c r="CM12" s="22" t="s">
        <v>85</v>
      </c>
      <c r="CN12" s="22">
        <v>2.19</v>
      </c>
      <c r="CO12" s="22" t="s">
        <v>81</v>
      </c>
      <c r="CP12" s="22">
        <v>0.66700000000000004</v>
      </c>
      <c r="CQ12" s="22" t="s">
        <v>81</v>
      </c>
      <c r="CR12" s="22" t="s">
        <v>79</v>
      </c>
      <c r="CS12" s="22">
        <v>0.27500000000000002</v>
      </c>
      <c r="CT12" s="22">
        <v>5.0000000000000001E-3</v>
      </c>
      <c r="CU12" s="22" t="s">
        <v>86</v>
      </c>
      <c r="CV12" s="22" t="s">
        <v>78</v>
      </c>
      <c r="CW12" s="22">
        <v>31.7</v>
      </c>
      <c r="CX12" s="22">
        <v>1.47</v>
      </c>
      <c r="CY12" s="23">
        <v>0.01</v>
      </c>
    </row>
    <row r="13" spans="1:103" x14ac:dyDescent="0.2">
      <c r="A13" s="19" t="s">
        <v>75</v>
      </c>
      <c r="B13" s="24">
        <v>9</v>
      </c>
      <c r="C13" s="24">
        <v>10</v>
      </c>
      <c r="D13" s="25" t="s">
        <v>104</v>
      </c>
      <c r="E13" s="25" t="s">
        <v>77</v>
      </c>
      <c r="F13" s="21">
        <v>990040</v>
      </c>
      <c r="G13" s="22">
        <v>7550</v>
      </c>
      <c r="H13" s="22">
        <v>1910</v>
      </c>
      <c r="I13" s="22">
        <v>46</v>
      </c>
      <c r="J13" s="22">
        <v>0.44</v>
      </c>
      <c r="K13" s="22">
        <v>40.200000000000003</v>
      </c>
      <c r="L13" s="22">
        <v>18.600000000000001</v>
      </c>
      <c r="M13" s="22">
        <v>23.7</v>
      </c>
      <c r="N13" s="22">
        <v>48.6</v>
      </c>
      <c r="O13" s="22">
        <v>62.2</v>
      </c>
      <c r="P13" s="22">
        <v>20.100000000000001</v>
      </c>
      <c r="Q13" s="22">
        <v>7.54</v>
      </c>
      <c r="R13" s="22">
        <v>1845</v>
      </c>
      <c r="S13" s="22">
        <v>2.16</v>
      </c>
      <c r="T13" s="22">
        <v>301</v>
      </c>
      <c r="U13" s="22">
        <v>872</v>
      </c>
      <c r="V13" s="22">
        <v>261</v>
      </c>
      <c r="W13" s="22">
        <v>24.9</v>
      </c>
      <c r="X13" s="22">
        <v>10.6</v>
      </c>
      <c r="Y13" s="22">
        <v>93.3</v>
      </c>
      <c r="Z13" s="22">
        <v>5.2</v>
      </c>
      <c r="AA13" s="22">
        <v>1180</v>
      </c>
      <c r="AB13" s="22">
        <v>6.7</v>
      </c>
      <c r="AC13" s="22">
        <v>7.72</v>
      </c>
      <c r="AD13" s="22">
        <v>22.9</v>
      </c>
      <c r="AE13" s="22">
        <v>2.84</v>
      </c>
      <c r="AF13" s="22">
        <v>2.5099999999999998</v>
      </c>
      <c r="AG13" s="22">
        <v>4.66</v>
      </c>
      <c r="AH13" s="22">
        <v>422</v>
      </c>
      <c r="AI13" s="22">
        <v>4</v>
      </c>
      <c r="AJ13" s="22">
        <v>201</v>
      </c>
      <c r="AK13" s="22">
        <v>15.1</v>
      </c>
      <c r="AL13" s="22">
        <v>1255</v>
      </c>
      <c r="AM13" s="22">
        <v>27.9</v>
      </c>
      <c r="AN13" s="22">
        <v>26.6</v>
      </c>
      <c r="AO13" s="22">
        <v>19.600000000000001</v>
      </c>
      <c r="AP13" s="22">
        <v>7.0000000000000007E-2</v>
      </c>
      <c r="AQ13" s="22">
        <v>0.09</v>
      </c>
      <c r="AR13" s="22">
        <v>0.08</v>
      </c>
      <c r="AS13" s="22">
        <v>1.72</v>
      </c>
      <c r="AT13" s="22">
        <v>7.0000000000000001E-3</v>
      </c>
      <c r="AU13" s="22">
        <v>3.87</v>
      </c>
      <c r="AV13" s="22">
        <v>2.62</v>
      </c>
      <c r="AW13" s="22">
        <v>1.3</v>
      </c>
      <c r="AX13" s="22">
        <v>0.12</v>
      </c>
      <c r="AY13" s="22">
        <v>0.86</v>
      </c>
      <c r="AZ13" s="22">
        <v>13.8</v>
      </c>
      <c r="BA13" s="22">
        <v>98.64</v>
      </c>
      <c r="BB13" s="22" t="s">
        <v>78</v>
      </c>
      <c r="BC13" s="22" t="s">
        <v>78</v>
      </c>
      <c r="BD13" s="22" t="s">
        <v>78</v>
      </c>
      <c r="BE13" s="22" t="s">
        <v>79</v>
      </c>
      <c r="BF13" s="22" t="s">
        <v>80</v>
      </c>
      <c r="BG13" s="22">
        <v>4.3</v>
      </c>
      <c r="BH13" s="22" t="s">
        <v>78</v>
      </c>
      <c r="BI13" s="22">
        <v>50</v>
      </c>
      <c r="BJ13" s="22">
        <v>5.14</v>
      </c>
      <c r="BK13" s="22">
        <v>6.7000000000000004E-2</v>
      </c>
      <c r="BL13" s="22">
        <v>4.2999999999999997E-2</v>
      </c>
      <c r="BM13" s="22">
        <v>0.17</v>
      </c>
      <c r="BN13" s="22">
        <v>4.1900000000000004</v>
      </c>
      <c r="BO13" s="22">
        <v>2.37</v>
      </c>
      <c r="BP13" s="22">
        <v>2.09</v>
      </c>
      <c r="BQ13" s="22" t="s">
        <v>79</v>
      </c>
      <c r="BR13" s="22">
        <v>7.09</v>
      </c>
      <c r="BS13" s="22" t="s">
        <v>81</v>
      </c>
      <c r="BT13" s="22">
        <v>0.83499999999999996</v>
      </c>
      <c r="BU13" s="22">
        <v>80</v>
      </c>
      <c r="BV13" s="22">
        <v>99.5</v>
      </c>
      <c r="BW13" s="22" t="s">
        <v>82</v>
      </c>
      <c r="BX13" s="22">
        <v>0.24099999999999999</v>
      </c>
      <c r="BY13" s="22">
        <v>11</v>
      </c>
      <c r="BZ13" s="22">
        <v>18.399999999999999</v>
      </c>
      <c r="CA13" s="22">
        <v>0.01</v>
      </c>
      <c r="CB13" s="22" t="s">
        <v>84</v>
      </c>
      <c r="CC13" s="22" t="s">
        <v>81</v>
      </c>
      <c r="CD13" s="22">
        <v>77.400000000000006</v>
      </c>
      <c r="CE13" s="22">
        <v>0.2</v>
      </c>
      <c r="CF13" s="22" t="s">
        <v>79</v>
      </c>
      <c r="CG13" s="22" t="s">
        <v>85</v>
      </c>
      <c r="CH13" s="22">
        <v>18.25</v>
      </c>
      <c r="CI13" s="22">
        <v>0.3</v>
      </c>
      <c r="CJ13" s="22">
        <v>6.0000000000000001E-3</v>
      </c>
      <c r="CK13" s="22">
        <v>40</v>
      </c>
      <c r="CL13" s="22">
        <v>9.0399999999999991</v>
      </c>
      <c r="CM13" s="22" t="s">
        <v>85</v>
      </c>
      <c r="CN13" s="22">
        <v>1.84</v>
      </c>
      <c r="CO13" s="22" t="s">
        <v>81</v>
      </c>
      <c r="CP13" s="22">
        <v>0.69599999999999995</v>
      </c>
      <c r="CQ13" s="22" t="s">
        <v>81</v>
      </c>
      <c r="CR13" s="22" t="s">
        <v>79</v>
      </c>
      <c r="CS13" s="22">
        <v>0.29799999999999999</v>
      </c>
      <c r="CT13" s="22">
        <v>6.0000000000000001E-3</v>
      </c>
      <c r="CU13" s="22" t="s">
        <v>86</v>
      </c>
      <c r="CV13" s="22">
        <v>0.01</v>
      </c>
      <c r="CW13" s="22">
        <v>35.200000000000003</v>
      </c>
      <c r="CX13" s="22">
        <v>1.56</v>
      </c>
      <c r="CY13" s="23">
        <v>0.01</v>
      </c>
    </row>
    <row r="14" spans="1:103" x14ac:dyDescent="0.2">
      <c r="A14" s="19" t="s">
        <v>75</v>
      </c>
      <c r="B14" s="2" t="s">
        <v>105</v>
      </c>
      <c r="C14" s="2"/>
      <c r="D14" s="27" t="s">
        <v>106</v>
      </c>
      <c r="E14" s="27" t="s">
        <v>107</v>
      </c>
      <c r="F14" s="21">
        <v>990040</v>
      </c>
      <c r="G14" s="22">
        <v>2920</v>
      </c>
      <c r="H14" s="22">
        <v>1420</v>
      </c>
      <c r="I14" s="22">
        <v>70</v>
      </c>
      <c r="J14" s="22">
        <v>3.61</v>
      </c>
      <c r="K14" s="22">
        <v>15.75</v>
      </c>
      <c r="L14" s="22">
        <v>7.08</v>
      </c>
      <c r="M14" s="22">
        <v>9.41</v>
      </c>
      <c r="N14" s="22">
        <v>18.8</v>
      </c>
      <c r="O14" s="22">
        <v>23</v>
      </c>
      <c r="P14" s="22">
        <v>2.99</v>
      </c>
      <c r="Q14" s="22">
        <v>2.62</v>
      </c>
      <c r="R14" s="22">
        <v>1010</v>
      </c>
      <c r="S14" s="22">
        <v>0.75</v>
      </c>
      <c r="T14" s="22">
        <v>201</v>
      </c>
      <c r="U14" s="22">
        <v>337</v>
      </c>
      <c r="V14" s="22">
        <v>116</v>
      </c>
      <c r="W14" s="22">
        <v>95.1</v>
      </c>
      <c r="X14" s="22">
        <v>8.1999999999999993</v>
      </c>
      <c r="Y14" s="22">
        <v>35.799999999999997</v>
      </c>
      <c r="Z14" s="22">
        <v>4.9000000000000004</v>
      </c>
      <c r="AA14" s="22">
        <v>2390</v>
      </c>
      <c r="AB14" s="22">
        <v>1.5</v>
      </c>
      <c r="AC14" s="22">
        <v>3.19</v>
      </c>
      <c r="AD14" s="22">
        <v>64</v>
      </c>
      <c r="AE14" s="22">
        <v>0.32</v>
      </c>
      <c r="AF14" s="22">
        <v>0.84</v>
      </c>
      <c r="AG14" s="22">
        <v>4.43</v>
      </c>
      <c r="AH14" s="22">
        <v>63</v>
      </c>
      <c r="AI14" s="22">
        <v>4.3</v>
      </c>
      <c r="AJ14" s="22">
        <v>72</v>
      </c>
      <c r="AK14" s="22">
        <v>5.48</v>
      </c>
      <c r="AL14" s="22">
        <v>118</v>
      </c>
      <c r="AM14" s="22">
        <v>38.200000000000003</v>
      </c>
      <c r="AN14" s="22">
        <v>11.2</v>
      </c>
      <c r="AO14" s="22">
        <v>6.19</v>
      </c>
      <c r="AP14" s="22">
        <v>15.3</v>
      </c>
      <c r="AQ14" s="22">
        <v>3.21</v>
      </c>
      <c r="AR14" s="22">
        <v>4.93</v>
      </c>
      <c r="AS14" s="22">
        <v>1.6</v>
      </c>
      <c r="AT14" s="22">
        <v>8.9999999999999993E-3</v>
      </c>
      <c r="AU14" s="22">
        <v>0.45</v>
      </c>
      <c r="AV14" s="22">
        <v>0.43</v>
      </c>
      <c r="AW14" s="22">
        <v>0.22</v>
      </c>
      <c r="AX14" s="22">
        <v>0.25</v>
      </c>
      <c r="AY14" s="22">
        <v>0.32</v>
      </c>
      <c r="AZ14" s="22">
        <v>14.45</v>
      </c>
      <c r="BA14" s="22">
        <v>96.76</v>
      </c>
      <c r="BB14" s="22"/>
      <c r="BC14" s="22"/>
      <c r="BD14" s="22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8"/>
    </row>
    <row r="15" spans="1:103" x14ac:dyDescent="0.2">
      <c r="A15" s="19" t="s">
        <v>75</v>
      </c>
      <c r="B15" s="24">
        <v>10</v>
      </c>
      <c r="C15" s="24">
        <v>11</v>
      </c>
      <c r="D15" s="25" t="s">
        <v>108</v>
      </c>
      <c r="E15" s="25" t="s">
        <v>77</v>
      </c>
      <c r="F15" s="21">
        <v>990040</v>
      </c>
      <c r="G15" s="22">
        <v>5790</v>
      </c>
      <c r="H15" s="22">
        <v>583</v>
      </c>
      <c r="I15" s="22">
        <v>20</v>
      </c>
      <c r="J15" s="22">
        <v>0.5</v>
      </c>
      <c r="K15" s="22">
        <v>58.2</v>
      </c>
      <c r="L15" s="22">
        <v>27.7</v>
      </c>
      <c r="M15" s="22">
        <v>24.8</v>
      </c>
      <c r="N15" s="22">
        <v>46</v>
      </c>
      <c r="O15" s="22">
        <v>87.2</v>
      </c>
      <c r="P15" s="22">
        <v>20.3</v>
      </c>
      <c r="Q15" s="22">
        <v>11.2</v>
      </c>
      <c r="R15" s="22">
        <v>534</v>
      </c>
      <c r="S15" s="22">
        <v>2.9</v>
      </c>
      <c r="T15" s="22">
        <v>238</v>
      </c>
      <c r="U15" s="22">
        <v>583</v>
      </c>
      <c r="V15" s="22">
        <v>126</v>
      </c>
      <c r="W15" s="22">
        <v>37.799999999999997</v>
      </c>
      <c r="X15" s="22">
        <v>2.1</v>
      </c>
      <c r="Y15" s="22">
        <v>85.1</v>
      </c>
      <c r="Z15" s="22">
        <v>5.4</v>
      </c>
      <c r="AA15" s="22">
        <v>829</v>
      </c>
      <c r="AB15" s="22">
        <v>4.9000000000000004</v>
      </c>
      <c r="AC15" s="22">
        <v>10.199999999999999</v>
      </c>
      <c r="AD15" s="22">
        <v>16.05</v>
      </c>
      <c r="AE15" s="22">
        <v>2.71</v>
      </c>
      <c r="AF15" s="22">
        <v>3.61</v>
      </c>
      <c r="AG15" s="22">
        <v>3.36</v>
      </c>
      <c r="AH15" s="22">
        <v>297</v>
      </c>
      <c r="AI15" s="22">
        <v>2.4</v>
      </c>
      <c r="AJ15" s="22">
        <v>340</v>
      </c>
      <c r="AK15" s="22">
        <v>21</v>
      </c>
      <c r="AL15" s="22">
        <v>1280</v>
      </c>
      <c r="AM15" s="22">
        <v>31.5</v>
      </c>
      <c r="AN15" s="22">
        <v>29.6</v>
      </c>
      <c r="AO15" s="22">
        <v>16.55</v>
      </c>
      <c r="AP15" s="22">
        <v>7.0000000000000007E-2</v>
      </c>
      <c r="AQ15" s="22">
        <v>0.08</v>
      </c>
      <c r="AR15" s="22">
        <v>0.11</v>
      </c>
      <c r="AS15" s="22">
        <v>2.61</v>
      </c>
      <c r="AT15" s="22">
        <v>3.0000000000000001E-3</v>
      </c>
      <c r="AU15" s="22">
        <v>3.68</v>
      </c>
      <c r="AV15" s="22">
        <v>0.4</v>
      </c>
      <c r="AW15" s="22">
        <v>1.21</v>
      </c>
      <c r="AX15" s="22">
        <v>0.08</v>
      </c>
      <c r="AY15" s="22">
        <v>0.61</v>
      </c>
      <c r="AZ15" s="22">
        <v>12.8</v>
      </c>
      <c r="BA15" s="22">
        <v>99.3</v>
      </c>
      <c r="BB15" s="22" t="s">
        <v>78</v>
      </c>
      <c r="BC15" s="22" t="s">
        <v>78</v>
      </c>
      <c r="BD15" s="22" t="s">
        <v>78</v>
      </c>
      <c r="BE15" s="22">
        <v>6</v>
      </c>
      <c r="BF15" s="22" t="s">
        <v>80</v>
      </c>
      <c r="BG15" s="22">
        <v>4.2</v>
      </c>
      <c r="BH15" s="22" t="s">
        <v>78</v>
      </c>
      <c r="BI15" s="22">
        <v>40</v>
      </c>
      <c r="BJ15" s="22">
        <v>4.16</v>
      </c>
      <c r="BK15" s="22">
        <v>4.9000000000000002E-2</v>
      </c>
      <c r="BL15" s="22">
        <v>6.5000000000000002E-2</v>
      </c>
      <c r="BM15" s="22">
        <v>0.19</v>
      </c>
      <c r="BN15" s="22">
        <v>7.88</v>
      </c>
      <c r="BO15" s="22">
        <v>5.73</v>
      </c>
      <c r="BP15" s="22">
        <v>2.63</v>
      </c>
      <c r="BQ15" s="22" t="s">
        <v>79</v>
      </c>
      <c r="BR15" s="22">
        <v>9.93</v>
      </c>
      <c r="BS15" s="22" t="s">
        <v>81</v>
      </c>
      <c r="BT15" s="22">
        <v>1.835</v>
      </c>
      <c r="BU15" s="22">
        <v>30</v>
      </c>
      <c r="BV15" s="22">
        <v>48.9</v>
      </c>
      <c r="BW15" s="22" t="s">
        <v>82</v>
      </c>
      <c r="BX15" s="22">
        <v>0.72099999999999997</v>
      </c>
      <c r="BY15" s="22">
        <v>6</v>
      </c>
      <c r="BZ15" s="22">
        <v>6.7</v>
      </c>
      <c r="CA15" s="22" t="s">
        <v>78</v>
      </c>
      <c r="CB15" s="22" t="s">
        <v>84</v>
      </c>
      <c r="CC15" s="22" t="s">
        <v>81</v>
      </c>
      <c r="CD15" s="22">
        <v>70.599999999999994</v>
      </c>
      <c r="CE15" s="22">
        <v>0.1</v>
      </c>
      <c r="CF15" s="22" t="s">
        <v>79</v>
      </c>
      <c r="CG15" s="22" t="s">
        <v>85</v>
      </c>
      <c r="CH15" s="22">
        <v>13.35</v>
      </c>
      <c r="CI15" s="22">
        <v>0.32</v>
      </c>
      <c r="CJ15" s="22" t="s">
        <v>81</v>
      </c>
      <c r="CK15" s="22">
        <v>20</v>
      </c>
      <c r="CL15" s="22">
        <v>10.3</v>
      </c>
      <c r="CM15" s="22" t="s">
        <v>85</v>
      </c>
      <c r="CN15" s="22">
        <v>0.86</v>
      </c>
      <c r="CO15" s="22" t="s">
        <v>81</v>
      </c>
      <c r="CP15" s="22">
        <v>1.1599999999999999</v>
      </c>
      <c r="CQ15" s="22" t="s">
        <v>81</v>
      </c>
      <c r="CR15" s="22" t="s">
        <v>79</v>
      </c>
      <c r="CS15" s="22">
        <v>0.80600000000000005</v>
      </c>
      <c r="CT15" s="22">
        <v>8.0000000000000002E-3</v>
      </c>
      <c r="CU15" s="22" t="s">
        <v>86</v>
      </c>
      <c r="CV15" s="22">
        <v>0.01</v>
      </c>
      <c r="CW15" s="22">
        <v>86.1</v>
      </c>
      <c r="CX15" s="22">
        <v>4.6399999999999997</v>
      </c>
      <c r="CY15" s="23">
        <v>0.02</v>
      </c>
    </row>
    <row r="16" spans="1:103" x14ac:dyDescent="0.2">
      <c r="A16" s="19" t="s">
        <v>75</v>
      </c>
      <c r="B16" s="24">
        <v>11</v>
      </c>
      <c r="C16" s="24">
        <v>12</v>
      </c>
      <c r="D16" s="25" t="s">
        <v>109</v>
      </c>
      <c r="E16" s="25" t="s">
        <v>77</v>
      </c>
      <c r="F16" s="21">
        <v>990040</v>
      </c>
      <c r="G16" s="26" t="s">
        <v>97</v>
      </c>
      <c r="H16" s="22">
        <v>2340</v>
      </c>
      <c r="I16" s="22">
        <v>30</v>
      </c>
      <c r="J16" s="22">
        <v>0.45</v>
      </c>
      <c r="K16" s="22">
        <v>60.9</v>
      </c>
      <c r="L16" s="22">
        <v>34.6</v>
      </c>
      <c r="M16" s="22">
        <v>23.4</v>
      </c>
      <c r="N16" s="22">
        <v>43.9</v>
      </c>
      <c r="O16" s="22">
        <v>69.5</v>
      </c>
      <c r="P16" s="22">
        <v>17.399999999999999</v>
      </c>
      <c r="Q16" s="22">
        <v>13.4</v>
      </c>
      <c r="R16" s="22">
        <v>1405</v>
      </c>
      <c r="S16" s="22">
        <v>3.7</v>
      </c>
      <c r="T16" s="22">
        <v>357</v>
      </c>
      <c r="U16" s="22">
        <v>629</v>
      </c>
      <c r="V16" s="22">
        <v>194</v>
      </c>
      <c r="W16" s="22">
        <v>37.700000000000003</v>
      </c>
      <c r="X16" s="22">
        <v>8.5</v>
      </c>
      <c r="Y16" s="22">
        <v>81.400000000000006</v>
      </c>
      <c r="Z16" s="22">
        <v>5.8</v>
      </c>
      <c r="AA16" s="22">
        <v>1275</v>
      </c>
      <c r="AB16" s="22">
        <v>7.1</v>
      </c>
      <c r="AC16" s="22">
        <v>10.8</v>
      </c>
      <c r="AD16" s="22">
        <v>44.9</v>
      </c>
      <c r="AE16" s="22">
        <v>2.5299999999999998</v>
      </c>
      <c r="AF16" s="22">
        <v>4.33</v>
      </c>
      <c r="AG16" s="22">
        <v>3.96</v>
      </c>
      <c r="AH16" s="22">
        <v>431</v>
      </c>
      <c r="AI16" s="22">
        <v>4.8</v>
      </c>
      <c r="AJ16" s="22">
        <v>421</v>
      </c>
      <c r="AK16" s="22">
        <v>25.9</v>
      </c>
      <c r="AL16" s="22">
        <v>1050</v>
      </c>
      <c r="AM16" s="22">
        <v>28.9</v>
      </c>
      <c r="AN16" s="22">
        <v>26.7</v>
      </c>
      <c r="AO16" s="22">
        <v>18.05</v>
      </c>
      <c r="AP16" s="22">
        <v>0.1</v>
      </c>
      <c r="AQ16" s="22">
        <v>0.1</v>
      </c>
      <c r="AR16" s="22">
        <v>0.17</v>
      </c>
      <c r="AS16" s="22">
        <v>3.11</v>
      </c>
      <c r="AT16" s="22">
        <v>5.0000000000000001E-3</v>
      </c>
      <c r="AU16" s="22">
        <v>4.0999999999999996</v>
      </c>
      <c r="AV16" s="22">
        <v>1.72</v>
      </c>
      <c r="AW16" s="22">
        <v>1.74</v>
      </c>
      <c r="AX16" s="22">
        <v>0.14000000000000001</v>
      </c>
      <c r="AY16" s="22">
        <v>1.1499999999999999</v>
      </c>
      <c r="AZ16" s="22">
        <v>12.25</v>
      </c>
      <c r="BA16" s="22">
        <v>98.24</v>
      </c>
      <c r="BB16" s="22" t="s">
        <v>78</v>
      </c>
      <c r="BC16" s="22" t="s">
        <v>78</v>
      </c>
      <c r="BD16" s="22" t="s">
        <v>78</v>
      </c>
      <c r="BE16" s="22">
        <v>6</v>
      </c>
      <c r="BF16" s="22" t="s">
        <v>80</v>
      </c>
      <c r="BG16" s="22">
        <v>2.2999999999999998</v>
      </c>
      <c r="BH16" s="22" t="s">
        <v>78</v>
      </c>
      <c r="BI16" s="22">
        <v>90</v>
      </c>
      <c r="BJ16" s="22">
        <v>2.41</v>
      </c>
      <c r="BK16" s="22">
        <v>3.5999999999999997E-2</v>
      </c>
      <c r="BL16" s="22">
        <v>5.8000000000000003E-2</v>
      </c>
      <c r="BM16" s="22">
        <v>0.09</v>
      </c>
      <c r="BN16" s="22">
        <v>3.89</v>
      </c>
      <c r="BO16" s="22">
        <v>3.51</v>
      </c>
      <c r="BP16" s="22">
        <v>0.80800000000000005</v>
      </c>
      <c r="BQ16" s="22" t="s">
        <v>79</v>
      </c>
      <c r="BR16" s="22">
        <v>3.99</v>
      </c>
      <c r="BS16" s="22" t="s">
        <v>81</v>
      </c>
      <c r="BT16" s="22">
        <v>1.0449999999999999</v>
      </c>
      <c r="BU16" s="22">
        <v>50</v>
      </c>
      <c r="BV16" s="22">
        <v>8.94</v>
      </c>
      <c r="BW16" s="22" t="s">
        <v>82</v>
      </c>
      <c r="BX16" s="22">
        <v>0.44900000000000001</v>
      </c>
      <c r="BY16" s="22">
        <v>18</v>
      </c>
      <c r="BZ16" s="22">
        <v>9.8000000000000007</v>
      </c>
      <c r="CA16" s="22" t="s">
        <v>78</v>
      </c>
      <c r="CB16" s="22">
        <v>50</v>
      </c>
      <c r="CC16" s="22" t="s">
        <v>81</v>
      </c>
      <c r="CD16" s="22">
        <v>11.5</v>
      </c>
      <c r="CE16" s="22">
        <v>0.3</v>
      </c>
      <c r="CF16" s="22" t="s">
        <v>79</v>
      </c>
      <c r="CG16" s="22" t="s">
        <v>85</v>
      </c>
      <c r="CH16" s="22">
        <v>1.905</v>
      </c>
      <c r="CI16" s="22">
        <v>0.27</v>
      </c>
      <c r="CJ16" s="22" t="s">
        <v>81</v>
      </c>
      <c r="CK16" s="22">
        <v>20</v>
      </c>
      <c r="CL16" s="22">
        <v>2.4900000000000002</v>
      </c>
      <c r="CM16" s="22" t="s">
        <v>85</v>
      </c>
      <c r="CN16" s="22">
        <v>1.4</v>
      </c>
      <c r="CO16" s="22" t="s">
        <v>81</v>
      </c>
      <c r="CP16" s="22">
        <v>0.52</v>
      </c>
      <c r="CQ16" s="22" t="s">
        <v>81</v>
      </c>
      <c r="CR16" s="22" t="s">
        <v>79</v>
      </c>
      <c r="CS16" s="22">
        <v>0.502</v>
      </c>
      <c r="CT16" s="22">
        <v>5.0000000000000001E-3</v>
      </c>
      <c r="CU16" s="22" t="s">
        <v>86</v>
      </c>
      <c r="CV16" s="22">
        <v>0.01</v>
      </c>
      <c r="CW16" s="22">
        <v>60</v>
      </c>
      <c r="CX16" s="22">
        <v>2.84</v>
      </c>
      <c r="CY16" s="23">
        <v>0.01</v>
      </c>
    </row>
    <row r="17" spans="1:103" x14ac:dyDescent="0.2">
      <c r="A17" s="19" t="s">
        <v>75</v>
      </c>
      <c r="B17" s="24">
        <v>12</v>
      </c>
      <c r="C17" s="24">
        <v>13</v>
      </c>
      <c r="D17" s="25" t="s">
        <v>110</v>
      </c>
      <c r="E17" s="25" t="s">
        <v>77</v>
      </c>
      <c r="F17" s="21">
        <v>990040</v>
      </c>
      <c r="G17" s="22">
        <v>7400</v>
      </c>
      <c r="H17" s="22">
        <v>2630</v>
      </c>
      <c r="I17" s="22">
        <v>12</v>
      </c>
      <c r="J17" s="22">
        <v>0.4</v>
      </c>
      <c r="K17" s="22">
        <v>54.6</v>
      </c>
      <c r="L17" s="22">
        <v>33.799999999999997</v>
      </c>
      <c r="M17" s="22">
        <v>19.7</v>
      </c>
      <c r="N17" s="22">
        <v>44.1</v>
      </c>
      <c r="O17" s="22">
        <v>56.8</v>
      </c>
      <c r="P17" s="22">
        <v>19</v>
      </c>
      <c r="Q17" s="22">
        <v>12.5</v>
      </c>
      <c r="R17" s="22">
        <v>1860</v>
      </c>
      <c r="S17" s="22">
        <v>3.78</v>
      </c>
      <c r="T17" s="22">
        <v>450</v>
      </c>
      <c r="U17" s="22">
        <v>655</v>
      </c>
      <c r="V17" s="22">
        <v>216</v>
      </c>
      <c r="W17" s="22">
        <v>21.8</v>
      </c>
      <c r="X17" s="22">
        <v>3.8</v>
      </c>
      <c r="Y17" s="22">
        <v>70.3</v>
      </c>
      <c r="Z17" s="22">
        <v>5.9</v>
      </c>
      <c r="AA17" s="22">
        <v>1370</v>
      </c>
      <c r="AB17" s="22">
        <v>7.1</v>
      </c>
      <c r="AC17" s="22">
        <v>9.44</v>
      </c>
      <c r="AD17" s="22">
        <v>34.200000000000003</v>
      </c>
      <c r="AE17" s="22">
        <v>2.64</v>
      </c>
      <c r="AF17" s="22">
        <v>4.53</v>
      </c>
      <c r="AG17" s="22">
        <v>3.9</v>
      </c>
      <c r="AH17" s="22">
        <v>372</v>
      </c>
      <c r="AI17" s="22">
        <v>3</v>
      </c>
      <c r="AJ17" s="22">
        <v>399</v>
      </c>
      <c r="AK17" s="22">
        <v>27.6</v>
      </c>
      <c r="AL17" s="22">
        <v>1175</v>
      </c>
      <c r="AM17" s="22">
        <v>28.8</v>
      </c>
      <c r="AN17" s="22">
        <v>26.2</v>
      </c>
      <c r="AO17" s="22">
        <v>19.25</v>
      </c>
      <c r="AP17" s="22">
        <v>0.12</v>
      </c>
      <c r="AQ17" s="22">
        <v>0.09</v>
      </c>
      <c r="AR17" s="22">
        <v>0.11</v>
      </c>
      <c r="AS17" s="22">
        <v>1.92</v>
      </c>
      <c r="AT17" s="22">
        <v>3.0000000000000001E-3</v>
      </c>
      <c r="AU17" s="22">
        <v>4.28</v>
      </c>
      <c r="AV17" s="22">
        <v>1.3</v>
      </c>
      <c r="AW17" s="22">
        <v>2.09</v>
      </c>
      <c r="AX17" s="22">
        <v>0.15</v>
      </c>
      <c r="AY17" s="22">
        <v>0.85</v>
      </c>
      <c r="AZ17" s="22">
        <v>13.15</v>
      </c>
      <c r="BA17" s="22">
        <v>98.31</v>
      </c>
      <c r="BB17" s="22" t="s">
        <v>78</v>
      </c>
      <c r="BC17" s="22" t="s">
        <v>78</v>
      </c>
      <c r="BD17" s="22" t="s">
        <v>78</v>
      </c>
      <c r="BE17" s="22">
        <v>10</v>
      </c>
      <c r="BF17" s="22" t="s">
        <v>80</v>
      </c>
      <c r="BG17" s="22">
        <v>1.9</v>
      </c>
      <c r="BH17" s="22">
        <v>0.01</v>
      </c>
      <c r="BI17" s="22">
        <v>90</v>
      </c>
      <c r="BJ17" s="22">
        <v>1.7649999999999999</v>
      </c>
      <c r="BK17" s="22">
        <v>2.8000000000000001E-2</v>
      </c>
      <c r="BL17" s="22">
        <v>4.3999999999999997E-2</v>
      </c>
      <c r="BM17" s="22">
        <v>0.13</v>
      </c>
      <c r="BN17" s="22">
        <v>5.33</v>
      </c>
      <c r="BO17" s="22">
        <v>5.76</v>
      </c>
      <c r="BP17" s="22">
        <v>0.51600000000000001</v>
      </c>
      <c r="BQ17" s="22" t="s">
        <v>79</v>
      </c>
      <c r="BR17" s="22">
        <v>3.8</v>
      </c>
      <c r="BS17" s="22" t="s">
        <v>81</v>
      </c>
      <c r="BT17" s="22">
        <v>1.615</v>
      </c>
      <c r="BU17" s="22">
        <v>60</v>
      </c>
      <c r="BV17" s="22">
        <v>5.16</v>
      </c>
      <c r="BW17" s="22" t="s">
        <v>82</v>
      </c>
      <c r="BX17" s="22">
        <v>0.79900000000000004</v>
      </c>
      <c r="BY17" s="22">
        <v>24</v>
      </c>
      <c r="BZ17" s="22">
        <v>12.1</v>
      </c>
      <c r="CA17" s="22">
        <v>0.01</v>
      </c>
      <c r="CB17" s="22">
        <v>90</v>
      </c>
      <c r="CC17" s="22" t="s">
        <v>81</v>
      </c>
      <c r="CD17" s="22">
        <v>4.25</v>
      </c>
      <c r="CE17" s="22">
        <v>0.1</v>
      </c>
      <c r="CF17" s="22" t="s">
        <v>79</v>
      </c>
      <c r="CG17" s="22" t="s">
        <v>85</v>
      </c>
      <c r="CH17" s="22">
        <v>0.82699999999999996</v>
      </c>
      <c r="CI17" s="22">
        <v>0.28999999999999998</v>
      </c>
      <c r="CJ17" s="22" t="s">
        <v>81</v>
      </c>
      <c r="CK17" s="22">
        <v>30</v>
      </c>
      <c r="CL17" s="22">
        <v>1.19</v>
      </c>
      <c r="CM17" s="22" t="s">
        <v>85</v>
      </c>
      <c r="CN17" s="22">
        <v>1.34</v>
      </c>
      <c r="CO17" s="22" t="s">
        <v>81</v>
      </c>
      <c r="CP17" s="22">
        <v>0.6</v>
      </c>
      <c r="CQ17" s="22" t="s">
        <v>81</v>
      </c>
      <c r="CR17" s="22" t="s">
        <v>79</v>
      </c>
      <c r="CS17" s="22">
        <v>0.85699999999999998</v>
      </c>
      <c r="CT17" s="22" t="s">
        <v>81</v>
      </c>
      <c r="CU17" s="22" t="s">
        <v>86</v>
      </c>
      <c r="CV17" s="22">
        <v>0.01</v>
      </c>
      <c r="CW17" s="22">
        <v>93.8</v>
      </c>
      <c r="CX17" s="22">
        <v>5.09</v>
      </c>
      <c r="CY17" s="23">
        <v>0.02</v>
      </c>
    </row>
    <row r="18" spans="1:103" x14ac:dyDescent="0.2">
      <c r="A18" s="19" t="s">
        <v>75</v>
      </c>
      <c r="B18" s="24">
        <v>13</v>
      </c>
      <c r="C18" s="24">
        <v>14</v>
      </c>
      <c r="D18" s="25" t="s">
        <v>111</v>
      </c>
      <c r="E18" s="25" t="s">
        <v>77</v>
      </c>
      <c r="F18" s="21">
        <v>990040</v>
      </c>
      <c r="G18" s="26" t="s">
        <v>97</v>
      </c>
      <c r="H18" s="22">
        <v>7180</v>
      </c>
      <c r="I18" s="22">
        <v>9</v>
      </c>
      <c r="J18" s="22">
        <v>0.74</v>
      </c>
      <c r="K18" s="22">
        <v>39.9</v>
      </c>
      <c r="L18" s="22">
        <v>30.6</v>
      </c>
      <c r="M18" s="22">
        <v>28.5</v>
      </c>
      <c r="N18" s="22">
        <v>39</v>
      </c>
      <c r="O18" s="22">
        <v>57.9</v>
      </c>
      <c r="P18" s="22">
        <v>15.55</v>
      </c>
      <c r="Q18" s="22">
        <v>10.15</v>
      </c>
      <c r="R18" s="22">
        <v>5540</v>
      </c>
      <c r="S18" s="22">
        <v>4.05</v>
      </c>
      <c r="T18" s="26">
        <v>3810</v>
      </c>
      <c r="U18" s="22">
        <v>1720</v>
      </c>
      <c r="V18" s="22">
        <v>627</v>
      </c>
      <c r="W18" s="22">
        <v>31.5</v>
      </c>
      <c r="X18" s="22">
        <v>4</v>
      </c>
      <c r="Y18" s="22">
        <v>133</v>
      </c>
      <c r="Z18" s="22">
        <v>5.2</v>
      </c>
      <c r="AA18" s="22">
        <v>2140</v>
      </c>
      <c r="AB18" s="22">
        <v>5.4</v>
      </c>
      <c r="AC18" s="22">
        <v>8.56</v>
      </c>
      <c r="AD18" s="22">
        <v>49.3</v>
      </c>
      <c r="AE18" s="22">
        <v>1.92</v>
      </c>
      <c r="AF18" s="22">
        <v>4.24</v>
      </c>
      <c r="AG18" s="22">
        <v>3.79</v>
      </c>
      <c r="AH18" s="22">
        <v>451</v>
      </c>
      <c r="AI18" s="22">
        <v>3.9</v>
      </c>
      <c r="AJ18" s="22">
        <v>372</v>
      </c>
      <c r="AK18" s="22">
        <v>25.6</v>
      </c>
      <c r="AL18" s="22">
        <v>915</v>
      </c>
      <c r="AM18" s="22">
        <v>23.6</v>
      </c>
      <c r="AN18" s="22">
        <v>23.3</v>
      </c>
      <c r="AO18" s="22">
        <v>23.9</v>
      </c>
      <c r="AP18" s="22">
        <v>0.15</v>
      </c>
      <c r="AQ18" s="22">
        <v>0.11</v>
      </c>
      <c r="AR18" s="22">
        <v>0.12</v>
      </c>
      <c r="AS18" s="22">
        <v>2.56</v>
      </c>
      <c r="AT18" s="22">
        <v>2E-3</v>
      </c>
      <c r="AU18" s="22">
        <v>3.22</v>
      </c>
      <c r="AV18" s="22">
        <v>4.1100000000000003</v>
      </c>
      <c r="AW18" s="22">
        <v>2.61</v>
      </c>
      <c r="AX18" s="22">
        <v>0.25</v>
      </c>
      <c r="AY18" s="22">
        <v>1.78</v>
      </c>
      <c r="AZ18" s="22">
        <v>12.45</v>
      </c>
      <c r="BA18" s="22">
        <v>98.16</v>
      </c>
      <c r="BB18" s="22" t="s">
        <v>78</v>
      </c>
      <c r="BC18" s="22" t="s">
        <v>78</v>
      </c>
      <c r="BD18" s="22" t="s">
        <v>78</v>
      </c>
      <c r="BE18" s="22" t="s">
        <v>79</v>
      </c>
      <c r="BF18" s="22" t="s">
        <v>80</v>
      </c>
      <c r="BG18" s="22">
        <v>2.2999999999999998</v>
      </c>
      <c r="BH18" s="22" t="s">
        <v>78</v>
      </c>
      <c r="BI18" s="22">
        <v>50</v>
      </c>
      <c r="BJ18" s="22">
        <v>1.27</v>
      </c>
      <c r="BK18" s="22">
        <v>2.9000000000000001E-2</v>
      </c>
      <c r="BL18" s="22">
        <v>8.5000000000000006E-2</v>
      </c>
      <c r="BM18" s="22">
        <v>0.16</v>
      </c>
      <c r="BN18" s="22">
        <v>3.48</v>
      </c>
      <c r="BO18" s="22">
        <v>6.35</v>
      </c>
      <c r="BP18" s="22">
        <v>8.5999999999999993E-2</v>
      </c>
      <c r="BQ18" s="22" t="s">
        <v>79</v>
      </c>
      <c r="BR18" s="22">
        <v>0.83099999999999996</v>
      </c>
      <c r="BS18" s="22" t="s">
        <v>81</v>
      </c>
      <c r="BT18" s="22">
        <v>1.56</v>
      </c>
      <c r="BU18" s="22">
        <v>40</v>
      </c>
      <c r="BV18" s="22">
        <v>8.19</v>
      </c>
      <c r="BW18" s="22" t="s">
        <v>82</v>
      </c>
      <c r="BX18" s="22">
        <v>0.94499999999999995</v>
      </c>
      <c r="BY18" s="22">
        <v>12</v>
      </c>
      <c r="BZ18" s="22">
        <v>13.6</v>
      </c>
      <c r="CA18" s="22">
        <v>0.01</v>
      </c>
      <c r="CB18" s="22">
        <v>50</v>
      </c>
      <c r="CC18" s="22" t="s">
        <v>81</v>
      </c>
      <c r="CD18" s="22">
        <v>2.4700000000000002</v>
      </c>
      <c r="CE18" s="22">
        <v>0.1</v>
      </c>
      <c r="CF18" s="22" t="s">
        <v>79</v>
      </c>
      <c r="CG18" s="22" t="s">
        <v>85</v>
      </c>
      <c r="CH18" s="22">
        <v>0.67700000000000005</v>
      </c>
      <c r="CI18" s="22">
        <v>0.26</v>
      </c>
      <c r="CJ18" s="22" t="s">
        <v>81</v>
      </c>
      <c r="CK18" s="22">
        <v>20</v>
      </c>
      <c r="CL18" s="22">
        <v>0.28000000000000003</v>
      </c>
      <c r="CM18" s="22" t="s">
        <v>85</v>
      </c>
      <c r="CN18" s="22">
        <v>1.07</v>
      </c>
      <c r="CO18" s="22" t="s">
        <v>81</v>
      </c>
      <c r="CP18" s="22">
        <v>0.224</v>
      </c>
      <c r="CQ18" s="22" t="s">
        <v>81</v>
      </c>
      <c r="CR18" s="22" t="s">
        <v>79</v>
      </c>
      <c r="CS18" s="22">
        <v>0.94199999999999995</v>
      </c>
      <c r="CT18" s="22" t="s">
        <v>81</v>
      </c>
      <c r="CU18" s="22" t="s">
        <v>86</v>
      </c>
      <c r="CV18" s="22">
        <v>0.01</v>
      </c>
      <c r="CW18" s="22">
        <v>122.5</v>
      </c>
      <c r="CX18" s="22">
        <v>5.3</v>
      </c>
      <c r="CY18" s="23">
        <v>0.02</v>
      </c>
    </row>
    <row r="19" spans="1:103" x14ac:dyDescent="0.2">
      <c r="A19" s="19" t="s">
        <v>75</v>
      </c>
      <c r="B19" s="24">
        <v>14</v>
      </c>
      <c r="C19" s="24">
        <v>15</v>
      </c>
      <c r="D19" s="25" t="s">
        <v>112</v>
      </c>
      <c r="E19" s="25" t="s">
        <v>77</v>
      </c>
      <c r="F19" s="21">
        <v>990040</v>
      </c>
      <c r="G19" s="26" t="s">
        <v>97</v>
      </c>
      <c r="H19" s="22">
        <v>5810</v>
      </c>
      <c r="I19" s="22">
        <v>13</v>
      </c>
      <c r="J19" s="22">
        <v>1.01</v>
      </c>
      <c r="K19" s="22">
        <v>37.9</v>
      </c>
      <c r="L19" s="22">
        <v>32.1</v>
      </c>
      <c r="M19" s="22">
        <v>21.8</v>
      </c>
      <c r="N19" s="22">
        <v>38.799999999999997</v>
      </c>
      <c r="O19" s="22">
        <v>46.6</v>
      </c>
      <c r="P19" s="22">
        <v>14.85</v>
      </c>
      <c r="Q19" s="22">
        <v>10.4</v>
      </c>
      <c r="R19" s="22">
        <v>4370</v>
      </c>
      <c r="S19" s="22">
        <v>4.49</v>
      </c>
      <c r="T19" s="26">
        <v>2600</v>
      </c>
      <c r="U19" s="22">
        <v>1235</v>
      </c>
      <c r="V19" s="22">
        <v>478</v>
      </c>
      <c r="W19" s="22">
        <v>33.700000000000003</v>
      </c>
      <c r="X19" s="22">
        <v>4.4000000000000004</v>
      </c>
      <c r="Y19" s="22">
        <v>100.5</v>
      </c>
      <c r="Z19" s="22">
        <v>6.2</v>
      </c>
      <c r="AA19" s="22">
        <v>1880</v>
      </c>
      <c r="AB19" s="22">
        <v>6.1</v>
      </c>
      <c r="AC19" s="22">
        <v>7.45</v>
      </c>
      <c r="AD19" s="22">
        <v>41.6</v>
      </c>
      <c r="AE19" s="22">
        <v>2.1</v>
      </c>
      <c r="AF19" s="22">
        <v>4.42</v>
      </c>
      <c r="AG19" s="22">
        <v>4.0599999999999996</v>
      </c>
      <c r="AH19" s="22">
        <v>438</v>
      </c>
      <c r="AI19" s="22">
        <v>6.6</v>
      </c>
      <c r="AJ19" s="22">
        <v>402</v>
      </c>
      <c r="AK19" s="22">
        <v>27.2</v>
      </c>
      <c r="AL19" s="22">
        <v>888</v>
      </c>
      <c r="AM19" s="22">
        <v>25.6</v>
      </c>
      <c r="AN19" s="22">
        <v>25</v>
      </c>
      <c r="AO19" s="22">
        <v>21.4</v>
      </c>
      <c r="AP19" s="22">
        <v>0.14000000000000001</v>
      </c>
      <c r="AQ19" s="22">
        <v>0.11</v>
      </c>
      <c r="AR19" s="22">
        <v>0.15</v>
      </c>
      <c r="AS19" s="22">
        <v>3.07</v>
      </c>
      <c r="AT19" s="22">
        <v>3.0000000000000001E-3</v>
      </c>
      <c r="AU19" s="22">
        <v>3.48</v>
      </c>
      <c r="AV19" s="22">
        <v>3.48</v>
      </c>
      <c r="AW19" s="22">
        <v>2.2799999999999998</v>
      </c>
      <c r="AX19" s="22">
        <v>0.21</v>
      </c>
      <c r="AY19" s="22">
        <v>1.64</v>
      </c>
      <c r="AZ19" s="22">
        <v>12.2</v>
      </c>
      <c r="BA19" s="22">
        <v>98.76</v>
      </c>
      <c r="BB19" s="22" t="s">
        <v>78</v>
      </c>
      <c r="BC19" s="22" t="s">
        <v>78</v>
      </c>
      <c r="BD19" s="22" t="s">
        <v>78</v>
      </c>
      <c r="BE19" s="22" t="s">
        <v>79</v>
      </c>
      <c r="BF19" s="22" t="s">
        <v>80</v>
      </c>
      <c r="BG19" s="22">
        <v>1.7</v>
      </c>
      <c r="BH19" s="22">
        <v>0.01</v>
      </c>
      <c r="BI19" s="22">
        <v>60</v>
      </c>
      <c r="BJ19" s="22">
        <v>1.5</v>
      </c>
      <c r="BK19" s="22">
        <v>3.2000000000000001E-2</v>
      </c>
      <c r="BL19" s="22">
        <v>7.8E-2</v>
      </c>
      <c r="BM19" s="22">
        <v>0.15</v>
      </c>
      <c r="BN19" s="22">
        <v>3.35</v>
      </c>
      <c r="BO19" s="22">
        <v>6.74</v>
      </c>
      <c r="BP19" s="22">
        <v>6.4000000000000001E-2</v>
      </c>
      <c r="BQ19" s="22" t="s">
        <v>79</v>
      </c>
      <c r="BR19" s="22">
        <v>0.71699999999999997</v>
      </c>
      <c r="BS19" s="22" t="s">
        <v>81</v>
      </c>
      <c r="BT19" s="22">
        <v>1.62</v>
      </c>
      <c r="BU19" s="22">
        <v>90</v>
      </c>
      <c r="BV19" s="22">
        <v>4.47</v>
      </c>
      <c r="BW19" s="22" t="s">
        <v>82</v>
      </c>
      <c r="BX19" s="22">
        <v>0.99</v>
      </c>
      <c r="BY19" s="22">
        <v>15</v>
      </c>
      <c r="BZ19" s="22">
        <v>19</v>
      </c>
      <c r="CA19" s="22">
        <v>0.02</v>
      </c>
      <c r="CB19" s="22">
        <v>60</v>
      </c>
      <c r="CC19" s="22" t="s">
        <v>81</v>
      </c>
      <c r="CD19" s="22">
        <v>1.55</v>
      </c>
      <c r="CE19" s="22">
        <v>0.2</v>
      </c>
      <c r="CF19" s="22" t="s">
        <v>79</v>
      </c>
      <c r="CG19" s="22" t="s">
        <v>85</v>
      </c>
      <c r="CH19" s="22">
        <v>0.41</v>
      </c>
      <c r="CI19" s="22">
        <v>0.31</v>
      </c>
      <c r="CJ19" s="22" t="s">
        <v>81</v>
      </c>
      <c r="CK19" s="22">
        <v>40</v>
      </c>
      <c r="CL19" s="22">
        <v>0.192</v>
      </c>
      <c r="CM19" s="22" t="s">
        <v>85</v>
      </c>
      <c r="CN19" s="22">
        <v>1.71</v>
      </c>
      <c r="CO19" s="22" t="s">
        <v>81</v>
      </c>
      <c r="CP19" s="22">
        <v>0.20300000000000001</v>
      </c>
      <c r="CQ19" s="22" t="s">
        <v>81</v>
      </c>
      <c r="CR19" s="22" t="s">
        <v>79</v>
      </c>
      <c r="CS19" s="22">
        <v>1.01</v>
      </c>
      <c r="CT19" s="22" t="s">
        <v>81</v>
      </c>
      <c r="CU19" s="22" t="s">
        <v>86</v>
      </c>
      <c r="CV19" s="22">
        <v>0.01</v>
      </c>
      <c r="CW19" s="22">
        <v>137</v>
      </c>
      <c r="CX19" s="22">
        <v>5.61</v>
      </c>
      <c r="CY19" s="23">
        <v>0.03</v>
      </c>
    </row>
    <row r="20" spans="1:103" x14ac:dyDescent="0.2">
      <c r="A20" s="19" t="s">
        <v>75</v>
      </c>
      <c r="B20" s="24">
        <v>15</v>
      </c>
      <c r="C20" s="24">
        <v>16</v>
      </c>
      <c r="D20" s="25" t="s">
        <v>113</v>
      </c>
      <c r="E20" s="25" t="s">
        <v>77</v>
      </c>
      <c r="F20" s="21">
        <v>990040</v>
      </c>
      <c r="G20" s="26" t="s">
        <v>97</v>
      </c>
      <c r="H20" s="22">
        <v>4270</v>
      </c>
      <c r="I20" s="22">
        <v>12</v>
      </c>
      <c r="J20" s="22">
        <v>1.02</v>
      </c>
      <c r="K20" s="22">
        <v>39.200000000000003</v>
      </c>
      <c r="L20" s="22">
        <v>38.200000000000003</v>
      </c>
      <c r="M20" s="22">
        <v>20.8</v>
      </c>
      <c r="N20" s="22">
        <v>40.4</v>
      </c>
      <c r="O20" s="22">
        <v>45.8</v>
      </c>
      <c r="P20" s="22">
        <v>15.45</v>
      </c>
      <c r="Q20" s="22">
        <v>12.25</v>
      </c>
      <c r="R20" s="22">
        <v>3320</v>
      </c>
      <c r="S20" s="22">
        <v>5.21</v>
      </c>
      <c r="T20" s="22">
        <v>1435</v>
      </c>
      <c r="U20" s="22">
        <v>974</v>
      </c>
      <c r="V20" s="22">
        <v>342</v>
      </c>
      <c r="W20" s="22">
        <v>30.9</v>
      </c>
      <c r="X20" s="22">
        <v>4.0999999999999996</v>
      </c>
      <c r="Y20" s="22">
        <v>82</v>
      </c>
      <c r="Z20" s="22">
        <v>6.1</v>
      </c>
      <c r="AA20" s="22">
        <v>2050</v>
      </c>
      <c r="AB20" s="22">
        <v>6.2</v>
      </c>
      <c r="AC20" s="22">
        <v>7.32</v>
      </c>
      <c r="AD20" s="22">
        <v>36.6</v>
      </c>
      <c r="AE20" s="22">
        <v>2.29</v>
      </c>
      <c r="AF20" s="22">
        <v>5.24</v>
      </c>
      <c r="AG20" s="22">
        <v>5.0599999999999996</v>
      </c>
      <c r="AH20" s="22">
        <v>505</v>
      </c>
      <c r="AI20" s="22">
        <v>3</v>
      </c>
      <c r="AJ20" s="22">
        <v>506</v>
      </c>
      <c r="AK20" s="22">
        <v>31.7</v>
      </c>
      <c r="AL20" s="22">
        <v>897</v>
      </c>
      <c r="AM20" s="22">
        <v>23.6</v>
      </c>
      <c r="AN20" s="22">
        <v>23</v>
      </c>
      <c r="AO20" s="22">
        <v>25.8</v>
      </c>
      <c r="AP20" s="22">
        <v>0.17</v>
      </c>
      <c r="AQ20" s="22">
        <v>0.13</v>
      </c>
      <c r="AR20" s="22">
        <v>0.16</v>
      </c>
      <c r="AS20" s="22">
        <v>2.4700000000000002</v>
      </c>
      <c r="AT20" s="22">
        <v>3.0000000000000001E-3</v>
      </c>
      <c r="AU20" s="22">
        <v>3.76</v>
      </c>
      <c r="AV20" s="22">
        <v>3.84</v>
      </c>
      <c r="AW20" s="22">
        <v>2.61</v>
      </c>
      <c r="AX20" s="22">
        <v>0.22</v>
      </c>
      <c r="AY20" s="22">
        <v>1.78</v>
      </c>
      <c r="AZ20" s="22">
        <v>12.6</v>
      </c>
      <c r="BA20" s="22">
        <v>100.14</v>
      </c>
      <c r="BB20" s="22" t="s">
        <v>78</v>
      </c>
      <c r="BC20" s="22" t="s">
        <v>78</v>
      </c>
      <c r="BD20" s="22" t="s">
        <v>78</v>
      </c>
      <c r="BE20" s="22">
        <v>7</v>
      </c>
      <c r="BF20" s="22" t="s">
        <v>80</v>
      </c>
      <c r="BG20" s="22">
        <v>1.6</v>
      </c>
      <c r="BH20" s="22">
        <v>0.01</v>
      </c>
      <c r="BI20" s="22">
        <v>30</v>
      </c>
      <c r="BJ20" s="22">
        <v>0.70599999999999996</v>
      </c>
      <c r="BK20" s="22">
        <v>3.1E-2</v>
      </c>
      <c r="BL20" s="22">
        <v>9.2999999999999999E-2</v>
      </c>
      <c r="BM20" s="22">
        <v>0.14000000000000001</v>
      </c>
      <c r="BN20" s="22">
        <v>4.0999999999999996</v>
      </c>
      <c r="BO20" s="22">
        <v>9.3800000000000008</v>
      </c>
      <c r="BP20" s="22">
        <v>0.04</v>
      </c>
      <c r="BQ20" s="22" t="s">
        <v>79</v>
      </c>
      <c r="BR20" s="22">
        <v>0.59199999999999997</v>
      </c>
      <c r="BS20" s="22" t="s">
        <v>81</v>
      </c>
      <c r="BT20" s="22">
        <v>2.17</v>
      </c>
      <c r="BU20" s="22">
        <v>70</v>
      </c>
      <c r="BV20" s="22">
        <v>1.5449999999999999</v>
      </c>
      <c r="BW20" s="22" t="s">
        <v>82</v>
      </c>
      <c r="BX20" s="22">
        <v>1.46</v>
      </c>
      <c r="BY20" s="22">
        <v>9</v>
      </c>
      <c r="BZ20" s="22">
        <v>11</v>
      </c>
      <c r="CA20" s="22">
        <v>0.01</v>
      </c>
      <c r="CB20" s="22" t="s">
        <v>84</v>
      </c>
      <c r="CC20" s="22" t="s">
        <v>81</v>
      </c>
      <c r="CD20" s="22">
        <v>0.75</v>
      </c>
      <c r="CE20" s="22">
        <v>0.4</v>
      </c>
      <c r="CF20" s="22" t="s">
        <v>79</v>
      </c>
      <c r="CG20" s="22" t="s">
        <v>85</v>
      </c>
      <c r="CH20" s="22">
        <v>0.184</v>
      </c>
      <c r="CI20" s="22">
        <v>0.35</v>
      </c>
      <c r="CJ20" s="22" t="s">
        <v>81</v>
      </c>
      <c r="CK20" s="22">
        <v>30</v>
      </c>
      <c r="CL20" s="22">
        <v>0.109</v>
      </c>
      <c r="CM20" s="22" t="s">
        <v>85</v>
      </c>
      <c r="CN20" s="22">
        <v>1.1200000000000001</v>
      </c>
      <c r="CO20" s="22">
        <v>6.0000000000000001E-3</v>
      </c>
      <c r="CP20" s="22">
        <v>0.21099999999999999</v>
      </c>
      <c r="CQ20" s="22" t="s">
        <v>81</v>
      </c>
      <c r="CR20" s="22" t="s">
        <v>79</v>
      </c>
      <c r="CS20" s="22">
        <v>1.43</v>
      </c>
      <c r="CT20" s="22">
        <v>6.0000000000000001E-3</v>
      </c>
      <c r="CU20" s="22" t="s">
        <v>86</v>
      </c>
      <c r="CV20" s="22">
        <v>0.01</v>
      </c>
      <c r="CW20" s="22">
        <v>182</v>
      </c>
      <c r="CX20" s="22">
        <v>8.01</v>
      </c>
      <c r="CY20" s="23">
        <v>0.03</v>
      </c>
    </row>
    <row r="21" spans="1:103" x14ac:dyDescent="0.2">
      <c r="A21" s="19" t="s">
        <v>75</v>
      </c>
      <c r="B21" s="24">
        <v>16</v>
      </c>
      <c r="C21" s="24">
        <v>17</v>
      </c>
      <c r="D21" s="25" t="s">
        <v>114</v>
      </c>
      <c r="E21" s="25" t="s">
        <v>77</v>
      </c>
      <c r="F21" s="21">
        <v>990040</v>
      </c>
      <c r="G21" s="22">
        <v>4250</v>
      </c>
      <c r="H21" s="22">
        <v>604</v>
      </c>
      <c r="I21" s="22">
        <v>18</v>
      </c>
      <c r="J21" s="22">
        <v>0.72</v>
      </c>
      <c r="K21" s="22">
        <v>21.9</v>
      </c>
      <c r="L21" s="22">
        <v>27.3</v>
      </c>
      <c r="M21" s="22">
        <v>9.98</v>
      </c>
      <c r="N21" s="22">
        <v>42.1</v>
      </c>
      <c r="O21" s="22">
        <v>24.8</v>
      </c>
      <c r="P21" s="22">
        <v>17.3</v>
      </c>
      <c r="Q21" s="22">
        <v>7.87</v>
      </c>
      <c r="R21" s="22">
        <v>415</v>
      </c>
      <c r="S21" s="22">
        <v>4.1100000000000003</v>
      </c>
      <c r="T21" s="22">
        <v>423</v>
      </c>
      <c r="U21" s="22">
        <v>213</v>
      </c>
      <c r="V21" s="22">
        <v>60.1</v>
      </c>
      <c r="W21" s="22">
        <v>28.4</v>
      </c>
      <c r="X21" s="22">
        <v>6.4</v>
      </c>
      <c r="Y21" s="22">
        <v>32.299999999999997</v>
      </c>
      <c r="Z21" s="22">
        <v>6.2</v>
      </c>
      <c r="AA21" s="22">
        <v>1105</v>
      </c>
      <c r="AB21" s="22">
        <v>2.1</v>
      </c>
      <c r="AC21" s="22">
        <v>3.68</v>
      </c>
      <c r="AD21" s="22">
        <v>20.100000000000001</v>
      </c>
      <c r="AE21" s="22">
        <v>2.31</v>
      </c>
      <c r="AF21" s="22">
        <v>4.04</v>
      </c>
      <c r="AG21" s="22">
        <v>2.97</v>
      </c>
      <c r="AH21" s="22">
        <v>386</v>
      </c>
      <c r="AI21" s="22">
        <v>3.3</v>
      </c>
      <c r="AJ21" s="22">
        <v>444</v>
      </c>
      <c r="AK21" s="22">
        <v>22.8</v>
      </c>
      <c r="AL21" s="22">
        <v>1075</v>
      </c>
      <c r="AM21" s="22">
        <v>32.200000000000003</v>
      </c>
      <c r="AN21" s="22">
        <v>29.8</v>
      </c>
      <c r="AO21" s="22">
        <v>16.600000000000001</v>
      </c>
      <c r="AP21" s="22">
        <v>0.08</v>
      </c>
      <c r="AQ21" s="22">
        <v>0.1</v>
      </c>
      <c r="AR21" s="22">
        <v>0.12</v>
      </c>
      <c r="AS21" s="22">
        <v>2.37</v>
      </c>
      <c r="AT21" s="22">
        <v>3.0000000000000001E-3</v>
      </c>
      <c r="AU21" s="22">
        <v>3.77</v>
      </c>
      <c r="AV21" s="22">
        <v>0.71</v>
      </c>
      <c r="AW21" s="22">
        <v>1.46</v>
      </c>
      <c r="AX21" s="22">
        <v>0.11</v>
      </c>
      <c r="AY21" s="22">
        <v>0.48</v>
      </c>
      <c r="AZ21" s="22">
        <v>13.3</v>
      </c>
      <c r="BA21" s="22">
        <v>101.1</v>
      </c>
      <c r="BB21" s="22" t="s">
        <v>78</v>
      </c>
      <c r="BC21" s="22" t="s">
        <v>78</v>
      </c>
      <c r="BD21" s="22" t="s">
        <v>78</v>
      </c>
      <c r="BE21" s="22">
        <v>47</v>
      </c>
      <c r="BF21" s="22" t="s">
        <v>80</v>
      </c>
      <c r="BG21" s="22">
        <v>1.3</v>
      </c>
      <c r="BH21" s="22">
        <v>0.04</v>
      </c>
      <c r="BI21" s="22">
        <v>20</v>
      </c>
      <c r="BJ21" s="22">
        <v>0.27400000000000002</v>
      </c>
      <c r="BK21" s="22">
        <v>4.3999999999999997E-2</v>
      </c>
      <c r="BL21" s="22">
        <v>0.13700000000000001</v>
      </c>
      <c r="BM21" s="22">
        <v>0.36</v>
      </c>
      <c r="BN21" s="22">
        <v>3.76</v>
      </c>
      <c r="BO21" s="22">
        <v>13</v>
      </c>
      <c r="BP21" s="22">
        <v>1.7000000000000001E-2</v>
      </c>
      <c r="BQ21" s="22" t="s">
        <v>79</v>
      </c>
      <c r="BR21" s="22">
        <v>0.23899999999999999</v>
      </c>
      <c r="BS21" s="22" t="s">
        <v>81</v>
      </c>
      <c r="BT21" s="22">
        <v>2.68</v>
      </c>
      <c r="BU21" s="22">
        <v>30</v>
      </c>
      <c r="BV21" s="22">
        <v>0.19900000000000001</v>
      </c>
      <c r="BW21" s="22" t="s">
        <v>82</v>
      </c>
      <c r="BX21" s="22">
        <v>2.2400000000000002</v>
      </c>
      <c r="BY21" s="22">
        <v>3</v>
      </c>
      <c r="BZ21" s="22">
        <v>7</v>
      </c>
      <c r="CA21" s="22" t="s">
        <v>78</v>
      </c>
      <c r="CB21" s="22" t="s">
        <v>84</v>
      </c>
      <c r="CC21" s="22" t="s">
        <v>81</v>
      </c>
      <c r="CD21" s="22">
        <v>0.21</v>
      </c>
      <c r="CE21" s="22">
        <v>0.2</v>
      </c>
      <c r="CF21" s="22" t="s">
        <v>79</v>
      </c>
      <c r="CG21" s="22" t="s">
        <v>85</v>
      </c>
      <c r="CH21" s="22">
        <v>4.3999999999999997E-2</v>
      </c>
      <c r="CI21" s="22">
        <v>0.4</v>
      </c>
      <c r="CJ21" s="22" t="s">
        <v>81</v>
      </c>
      <c r="CK21" s="22">
        <v>20</v>
      </c>
      <c r="CL21" s="22">
        <v>4.3999999999999997E-2</v>
      </c>
      <c r="CM21" s="22" t="s">
        <v>85</v>
      </c>
      <c r="CN21" s="22">
        <v>0.77</v>
      </c>
      <c r="CO21" s="22" t="s">
        <v>81</v>
      </c>
      <c r="CP21" s="22">
        <v>0.13200000000000001</v>
      </c>
      <c r="CQ21" s="22" t="s">
        <v>81</v>
      </c>
      <c r="CR21" s="22" t="s">
        <v>79</v>
      </c>
      <c r="CS21" s="22">
        <v>2.0699999999999998</v>
      </c>
      <c r="CT21" s="22">
        <v>8.0000000000000002E-3</v>
      </c>
      <c r="CU21" s="22" t="s">
        <v>86</v>
      </c>
      <c r="CV21" s="22">
        <v>0.01</v>
      </c>
      <c r="CW21" s="22">
        <v>276</v>
      </c>
      <c r="CX21" s="22">
        <v>11.4</v>
      </c>
      <c r="CY21" s="23">
        <v>0.05</v>
      </c>
    </row>
    <row r="22" spans="1:103" x14ac:dyDescent="0.2">
      <c r="A22" s="19" t="s">
        <v>75</v>
      </c>
      <c r="B22" s="24">
        <v>17</v>
      </c>
      <c r="C22" s="24">
        <v>18</v>
      </c>
      <c r="D22" s="25" t="s">
        <v>115</v>
      </c>
      <c r="E22" s="25" t="s">
        <v>77</v>
      </c>
      <c r="F22" s="21">
        <v>990040</v>
      </c>
      <c r="G22" s="22">
        <v>4540</v>
      </c>
      <c r="H22" s="22">
        <v>1140</v>
      </c>
      <c r="I22" s="22">
        <v>22</v>
      </c>
      <c r="J22" s="22">
        <v>3.87</v>
      </c>
      <c r="K22" s="22">
        <v>22.8</v>
      </c>
      <c r="L22" s="22">
        <v>17.850000000000001</v>
      </c>
      <c r="M22" s="22">
        <v>11.6</v>
      </c>
      <c r="N22" s="22">
        <v>41.1</v>
      </c>
      <c r="O22" s="22">
        <v>29.9</v>
      </c>
      <c r="P22" s="22">
        <v>19</v>
      </c>
      <c r="Q22" s="22">
        <v>5.7</v>
      </c>
      <c r="R22" s="22">
        <v>797</v>
      </c>
      <c r="S22" s="22">
        <v>2.39</v>
      </c>
      <c r="T22" s="22">
        <v>400</v>
      </c>
      <c r="U22" s="22">
        <v>325</v>
      </c>
      <c r="V22" s="22">
        <v>98</v>
      </c>
      <c r="W22" s="22">
        <v>51.4</v>
      </c>
      <c r="X22" s="22">
        <v>7.2</v>
      </c>
      <c r="Y22" s="22">
        <v>41</v>
      </c>
      <c r="Z22" s="22">
        <v>5.7</v>
      </c>
      <c r="AA22" s="22">
        <v>1035</v>
      </c>
      <c r="AB22" s="22">
        <v>6.6</v>
      </c>
      <c r="AC22" s="22">
        <v>4.34</v>
      </c>
      <c r="AD22" s="22">
        <v>20.9</v>
      </c>
      <c r="AE22" s="22">
        <v>2.52</v>
      </c>
      <c r="AF22" s="22">
        <v>2.46</v>
      </c>
      <c r="AG22" s="22">
        <v>3.44</v>
      </c>
      <c r="AH22" s="22">
        <v>440</v>
      </c>
      <c r="AI22" s="22">
        <v>4.7</v>
      </c>
      <c r="AJ22" s="22">
        <v>259</v>
      </c>
      <c r="AK22" s="22">
        <v>15.05</v>
      </c>
      <c r="AL22" s="22">
        <v>1130</v>
      </c>
      <c r="AM22" s="22">
        <v>30.4</v>
      </c>
      <c r="AN22" s="22">
        <v>27.6</v>
      </c>
      <c r="AO22" s="22">
        <v>17.55</v>
      </c>
      <c r="AP22" s="22">
        <v>0.11</v>
      </c>
      <c r="AQ22" s="22">
        <v>0.37</v>
      </c>
      <c r="AR22" s="22">
        <v>0.11</v>
      </c>
      <c r="AS22" s="22">
        <v>2.2400000000000002</v>
      </c>
      <c r="AT22" s="22">
        <v>4.0000000000000001E-3</v>
      </c>
      <c r="AU22" s="22">
        <v>3.99</v>
      </c>
      <c r="AV22" s="22">
        <v>1.0900000000000001</v>
      </c>
      <c r="AW22" s="22">
        <v>1.38</v>
      </c>
      <c r="AX22" s="22">
        <v>0.1</v>
      </c>
      <c r="AY22" s="22">
        <v>0.51</v>
      </c>
      <c r="AZ22" s="22">
        <v>13.15</v>
      </c>
      <c r="BA22" s="22">
        <v>98.6</v>
      </c>
      <c r="BB22" s="22" t="s">
        <v>78</v>
      </c>
      <c r="BC22" s="22" t="s">
        <v>78</v>
      </c>
      <c r="BD22" s="22" t="s">
        <v>78</v>
      </c>
      <c r="BE22" s="22">
        <v>16</v>
      </c>
      <c r="BF22" s="22" t="s">
        <v>80</v>
      </c>
      <c r="BG22" s="22">
        <v>1.7</v>
      </c>
      <c r="BH22" s="22">
        <v>0.01</v>
      </c>
      <c r="BI22" s="22">
        <v>220</v>
      </c>
      <c r="BJ22" s="22">
        <v>1.6</v>
      </c>
      <c r="BK22" s="22">
        <v>0.1</v>
      </c>
      <c r="BL22" s="22">
        <v>0.29399999999999998</v>
      </c>
      <c r="BM22" s="22">
        <v>0.11</v>
      </c>
      <c r="BN22" s="22">
        <v>1.41</v>
      </c>
      <c r="BO22" s="22">
        <v>4.29</v>
      </c>
      <c r="BP22" s="22">
        <v>0.122</v>
      </c>
      <c r="BQ22" s="22" t="s">
        <v>79</v>
      </c>
      <c r="BR22" s="22">
        <v>0.54100000000000004</v>
      </c>
      <c r="BS22" s="22" t="s">
        <v>81</v>
      </c>
      <c r="BT22" s="22">
        <v>0.877</v>
      </c>
      <c r="BU22" s="22">
        <v>110</v>
      </c>
      <c r="BV22" s="22">
        <v>3.38</v>
      </c>
      <c r="BW22" s="22" t="s">
        <v>82</v>
      </c>
      <c r="BX22" s="22">
        <v>0.69</v>
      </c>
      <c r="BY22" s="22">
        <v>73</v>
      </c>
      <c r="BZ22" s="22">
        <v>47.2</v>
      </c>
      <c r="CA22" s="22">
        <v>0.01</v>
      </c>
      <c r="CB22" s="22">
        <v>90</v>
      </c>
      <c r="CC22" s="22" t="s">
        <v>81</v>
      </c>
      <c r="CD22" s="22">
        <v>2.98</v>
      </c>
      <c r="CE22" s="22">
        <v>0.2</v>
      </c>
      <c r="CF22" s="22" t="s">
        <v>79</v>
      </c>
      <c r="CG22" s="22" t="s">
        <v>85</v>
      </c>
      <c r="CH22" s="22">
        <v>0.68400000000000005</v>
      </c>
      <c r="CI22" s="22">
        <v>0.75</v>
      </c>
      <c r="CJ22" s="22" t="s">
        <v>81</v>
      </c>
      <c r="CK22" s="22">
        <v>40</v>
      </c>
      <c r="CL22" s="22">
        <v>0.439</v>
      </c>
      <c r="CM22" s="22" t="s">
        <v>85</v>
      </c>
      <c r="CN22" s="22">
        <v>3.65</v>
      </c>
      <c r="CO22" s="22" t="s">
        <v>81</v>
      </c>
      <c r="CP22" s="22">
        <v>9.6000000000000002E-2</v>
      </c>
      <c r="CQ22" s="22" t="s">
        <v>81</v>
      </c>
      <c r="CR22" s="22" t="s">
        <v>79</v>
      </c>
      <c r="CS22" s="22">
        <v>0.65600000000000003</v>
      </c>
      <c r="CT22" s="22" t="s">
        <v>81</v>
      </c>
      <c r="CU22" s="22" t="s">
        <v>86</v>
      </c>
      <c r="CV22" s="22">
        <v>0.01</v>
      </c>
      <c r="CW22" s="22">
        <v>106</v>
      </c>
      <c r="CX22" s="22">
        <v>3.37</v>
      </c>
      <c r="CY22" s="23">
        <v>0.02</v>
      </c>
    </row>
    <row r="23" spans="1:103" x14ac:dyDescent="0.2">
      <c r="A23" s="19" t="s">
        <v>75</v>
      </c>
      <c r="B23" s="24">
        <v>18</v>
      </c>
      <c r="C23" s="24">
        <v>19</v>
      </c>
      <c r="D23" s="29" t="s">
        <v>116</v>
      </c>
      <c r="E23" s="25" t="s">
        <v>77</v>
      </c>
      <c r="F23" s="21">
        <v>990040</v>
      </c>
      <c r="G23" s="22">
        <v>3740</v>
      </c>
      <c r="H23" s="22">
        <v>1715</v>
      </c>
      <c r="I23" s="22">
        <v>12</v>
      </c>
      <c r="J23" s="22">
        <v>11.9</v>
      </c>
      <c r="K23" s="22">
        <v>32.6</v>
      </c>
      <c r="L23" s="22">
        <v>13.6</v>
      </c>
      <c r="M23" s="22">
        <v>25.2</v>
      </c>
      <c r="N23" s="22">
        <v>36.200000000000003</v>
      </c>
      <c r="O23" s="22">
        <v>58.3</v>
      </c>
      <c r="P23" s="22">
        <v>14.95</v>
      </c>
      <c r="Q23" s="22">
        <v>6</v>
      </c>
      <c r="R23" s="22">
        <v>892</v>
      </c>
      <c r="S23" s="22">
        <v>1.47</v>
      </c>
      <c r="T23" s="22">
        <v>313</v>
      </c>
      <c r="U23" s="22">
        <v>696</v>
      </c>
      <c r="V23" s="22">
        <v>186.5</v>
      </c>
      <c r="W23" s="22">
        <v>104.5</v>
      </c>
      <c r="X23" s="22">
        <v>4.4000000000000004</v>
      </c>
      <c r="Y23" s="22">
        <v>92.6</v>
      </c>
      <c r="Z23" s="22">
        <v>4.2</v>
      </c>
      <c r="AA23" s="22">
        <v>897</v>
      </c>
      <c r="AB23" s="22">
        <v>5.5</v>
      </c>
      <c r="AC23" s="22">
        <v>7.53</v>
      </c>
      <c r="AD23" s="22">
        <v>21.2</v>
      </c>
      <c r="AE23" s="22">
        <v>1.88</v>
      </c>
      <c r="AF23" s="22">
        <v>1.76</v>
      </c>
      <c r="AG23" s="22">
        <v>4.1900000000000004</v>
      </c>
      <c r="AH23" s="22">
        <v>386</v>
      </c>
      <c r="AI23" s="22">
        <v>1.2</v>
      </c>
      <c r="AJ23" s="22">
        <v>156</v>
      </c>
      <c r="AK23" s="22">
        <v>10.55</v>
      </c>
      <c r="AL23" s="22">
        <v>908</v>
      </c>
      <c r="AM23" s="22">
        <v>34.9</v>
      </c>
      <c r="AN23" s="22">
        <v>28.1</v>
      </c>
      <c r="AO23" s="22">
        <v>16.25</v>
      </c>
      <c r="AP23" s="22">
        <v>0.2</v>
      </c>
      <c r="AQ23" s="22">
        <v>0.95</v>
      </c>
      <c r="AR23" s="22">
        <v>0.14000000000000001</v>
      </c>
      <c r="AS23" s="22">
        <v>3.5</v>
      </c>
      <c r="AT23" s="22">
        <v>2E-3</v>
      </c>
      <c r="AU23" s="22">
        <v>3.26</v>
      </c>
      <c r="AV23" s="22">
        <v>0.62</v>
      </c>
      <c r="AW23" s="22">
        <v>1.32</v>
      </c>
      <c r="AX23" s="22">
        <v>0.1</v>
      </c>
      <c r="AY23" s="22">
        <v>0.46</v>
      </c>
      <c r="AZ23" s="22">
        <v>12.2</v>
      </c>
      <c r="BA23" s="22">
        <v>102</v>
      </c>
      <c r="BB23" s="22" t="s">
        <v>78</v>
      </c>
      <c r="BC23" s="22" t="s">
        <v>78</v>
      </c>
      <c r="BD23" s="22" t="s">
        <v>78</v>
      </c>
      <c r="BE23" s="22">
        <v>18</v>
      </c>
      <c r="BF23" s="22" t="s">
        <v>80</v>
      </c>
      <c r="BG23" s="22">
        <v>1.2</v>
      </c>
      <c r="BH23" s="22">
        <v>0.01</v>
      </c>
      <c r="BI23" s="22">
        <v>650</v>
      </c>
      <c r="BJ23" s="22">
        <v>0.161</v>
      </c>
      <c r="BK23" s="22">
        <v>0.10100000000000001</v>
      </c>
      <c r="BL23" s="22">
        <v>0.35499999999999998</v>
      </c>
      <c r="BM23" s="22">
        <v>0.24</v>
      </c>
      <c r="BN23" s="22">
        <v>0.126</v>
      </c>
      <c r="BO23" s="22">
        <v>0.29799999999999999</v>
      </c>
      <c r="BP23" s="22">
        <v>1.2E-2</v>
      </c>
      <c r="BQ23" s="22" t="s">
        <v>79</v>
      </c>
      <c r="BR23" s="22">
        <v>6.3E-2</v>
      </c>
      <c r="BS23" s="22" t="s">
        <v>81</v>
      </c>
      <c r="BT23" s="22">
        <v>5.7000000000000002E-2</v>
      </c>
      <c r="BU23" s="22">
        <v>80</v>
      </c>
      <c r="BV23" s="22">
        <v>0.106</v>
      </c>
      <c r="BW23" s="22" t="s">
        <v>82</v>
      </c>
      <c r="BX23" s="22">
        <v>4.9000000000000002E-2</v>
      </c>
      <c r="BY23" s="22">
        <v>184</v>
      </c>
      <c r="BZ23" s="22">
        <v>7.2</v>
      </c>
      <c r="CA23" s="22" t="s">
        <v>78</v>
      </c>
      <c r="CB23" s="22" t="s">
        <v>84</v>
      </c>
      <c r="CC23" s="22" t="s">
        <v>81</v>
      </c>
      <c r="CD23" s="22">
        <v>0.16</v>
      </c>
      <c r="CE23" s="22">
        <v>0.3</v>
      </c>
      <c r="CF23" s="22" t="s">
        <v>79</v>
      </c>
      <c r="CG23" s="22" t="s">
        <v>85</v>
      </c>
      <c r="CH23" s="22">
        <v>3.5000000000000003E-2</v>
      </c>
      <c r="CI23" s="22">
        <v>1.44</v>
      </c>
      <c r="CJ23" s="22">
        <v>1.2E-2</v>
      </c>
      <c r="CK23" s="22">
        <v>180</v>
      </c>
      <c r="CL23" s="22">
        <v>3.4000000000000002E-2</v>
      </c>
      <c r="CM23" s="22" t="s">
        <v>85</v>
      </c>
      <c r="CN23" s="22">
        <v>6.43</v>
      </c>
      <c r="CO23" s="22" t="s">
        <v>81</v>
      </c>
      <c r="CP23" s="22">
        <v>0.01</v>
      </c>
      <c r="CQ23" s="22" t="s">
        <v>81</v>
      </c>
      <c r="CR23" s="22" t="s">
        <v>79</v>
      </c>
      <c r="CS23" s="22">
        <v>4.5999999999999999E-2</v>
      </c>
      <c r="CT23" s="22" t="s">
        <v>81</v>
      </c>
      <c r="CU23" s="22" t="s">
        <v>86</v>
      </c>
      <c r="CV23" s="22" t="s">
        <v>78</v>
      </c>
      <c r="CW23" s="22">
        <v>9.3699999999999992</v>
      </c>
      <c r="CX23" s="22">
        <v>0.255</v>
      </c>
      <c r="CY23" s="23">
        <v>0.01</v>
      </c>
    </row>
    <row r="24" spans="1:103" x14ac:dyDescent="0.2">
      <c r="A24" s="19" t="s">
        <v>75</v>
      </c>
      <c r="B24" s="30">
        <v>18</v>
      </c>
      <c r="C24" s="30">
        <v>19</v>
      </c>
      <c r="D24" s="31" t="s">
        <v>117</v>
      </c>
      <c r="E24" s="32" t="s">
        <v>118</v>
      </c>
      <c r="F24" s="21">
        <v>990040</v>
      </c>
      <c r="G24" s="22">
        <v>3600</v>
      </c>
      <c r="H24" s="22">
        <v>1430</v>
      </c>
      <c r="I24" s="22">
        <v>13</v>
      </c>
      <c r="J24" s="22">
        <v>12.3</v>
      </c>
      <c r="K24" s="22">
        <v>28.7</v>
      </c>
      <c r="L24" s="22">
        <v>11.4</v>
      </c>
      <c r="M24" s="22">
        <v>21.3</v>
      </c>
      <c r="N24" s="22">
        <v>38</v>
      </c>
      <c r="O24" s="22">
        <v>50.7</v>
      </c>
      <c r="P24" s="22">
        <v>15.6</v>
      </c>
      <c r="Q24" s="22">
        <v>5.09</v>
      </c>
      <c r="R24" s="22">
        <v>804</v>
      </c>
      <c r="S24" s="22">
        <v>1.37</v>
      </c>
      <c r="T24" s="22">
        <v>273</v>
      </c>
      <c r="U24" s="22">
        <v>578</v>
      </c>
      <c r="V24" s="22">
        <v>156</v>
      </c>
      <c r="W24" s="22">
        <v>114</v>
      </c>
      <c r="X24" s="22">
        <v>2.9</v>
      </c>
      <c r="Y24" s="22">
        <v>80</v>
      </c>
      <c r="Z24" s="22">
        <v>4.7</v>
      </c>
      <c r="AA24" s="22">
        <v>937</v>
      </c>
      <c r="AB24" s="22">
        <v>1.7</v>
      </c>
      <c r="AC24" s="22">
        <v>6.39</v>
      </c>
      <c r="AD24" s="22">
        <v>19.3</v>
      </c>
      <c r="AE24" s="22">
        <v>1.96</v>
      </c>
      <c r="AF24" s="22">
        <v>1.49</v>
      </c>
      <c r="AG24" s="22">
        <v>3.82</v>
      </c>
      <c r="AH24" s="22">
        <v>385</v>
      </c>
      <c r="AI24" s="22">
        <v>1.3</v>
      </c>
      <c r="AJ24" s="22">
        <v>138</v>
      </c>
      <c r="AK24" s="22">
        <v>9.08</v>
      </c>
      <c r="AL24" s="22">
        <v>929</v>
      </c>
      <c r="AM24" s="22">
        <v>34.200000000000003</v>
      </c>
      <c r="AN24" s="22">
        <v>29</v>
      </c>
      <c r="AO24" s="22">
        <v>16</v>
      </c>
      <c r="AP24" s="22">
        <v>0.18</v>
      </c>
      <c r="AQ24" s="22">
        <v>0.95</v>
      </c>
      <c r="AR24" s="22">
        <v>0.11</v>
      </c>
      <c r="AS24" s="22">
        <v>3.33</v>
      </c>
      <c r="AT24" s="22">
        <v>3.0000000000000001E-3</v>
      </c>
      <c r="AU24" s="22">
        <v>3.29</v>
      </c>
      <c r="AV24" s="22">
        <v>0.61</v>
      </c>
      <c r="AW24" s="22">
        <v>1.26</v>
      </c>
      <c r="AX24" s="22">
        <v>0.1</v>
      </c>
      <c r="AY24" s="22">
        <v>0.42</v>
      </c>
      <c r="AZ24" s="22">
        <v>12.4</v>
      </c>
      <c r="BA24" s="22">
        <v>101.85</v>
      </c>
      <c r="BB24" s="22" t="s">
        <v>78</v>
      </c>
      <c r="BC24" s="22" t="s">
        <v>78</v>
      </c>
      <c r="BD24" s="22" t="s">
        <v>78</v>
      </c>
      <c r="BE24" s="22">
        <v>18</v>
      </c>
      <c r="BF24" s="22" t="s">
        <v>80</v>
      </c>
      <c r="BG24" s="22">
        <v>1.3</v>
      </c>
      <c r="BH24" s="22">
        <v>0.01</v>
      </c>
      <c r="BI24" s="22">
        <v>680</v>
      </c>
      <c r="BJ24" s="22">
        <v>0.154</v>
      </c>
      <c r="BK24" s="22">
        <v>0.12</v>
      </c>
      <c r="BL24" s="22">
        <v>0.39900000000000002</v>
      </c>
      <c r="BM24" s="22">
        <v>0.28000000000000003</v>
      </c>
      <c r="BN24" s="22">
        <v>0.126</v>
      </c>
      <c r="BO24" s="22">
        <v>0.31900000000000001</v>
      </c>
      <c r="BP24" s="22">
        <v>0.01</v>
      </c>
      <c r="BQ24" s="22" t="s">
        <v>79</v>
      </c>
      <c r="BR24" s="22">
        <v>6.6000000000000003E-2</v>
      </c>
      <c r="BS24" s="22" t="s">
        <v>81</v>
      </c>
      <c r="BT24" s="22">
        <v>6.2E-2</v>
      </c>
      <c r="BU24" s="22">
        <v>80</v>
      </c>
      <c r="BV24" s="22">
        <v>8.2000000000000003E-2</v>
      </c>
      <c r="BW24" s="22" t="s">
        <v>82</v>
      </c>
      <c r="BX24" s="22">
        <v>5.7000000000000002E-2</v>
      </c>
      <c r="BY24" s="22">
        <v>184</v>
      </c>
      <c r="BZ24" s="22">
        <v>7.3</v>
      </c>
      <c r="CA24" s="22" t="s">
        <v>78</v>
      </c>
      <c r="CB24" s="22" t="s">
        <v>84</v>
      </c>
      <c r="CC24" s="22" t="s">
        <v>81</v>
      </c>
      <c r="CD24" s="22">
        <v>0.15</v>
      </c>
      <c r="CE24" s="22">
        <v>0.4</v>
      </c>
      <c r="CF24" s="22" t="s">
        <v>79</v>
      </c>
      <c r="CG24" s="22" t="s">
        <v>85</v>
      </c>
      <c r="CH24" s="22">
        <v>3.3000000000000002E-2</v>
      </c>
      <c r="CI24" s="22">
        <v>1.6</v>
      </c>
      <c r="CJ24" s="22" t="s">
        <v>81</v>
      </c>
      <c r="CK24" s="22">
        <v>160</v>
      </c>
      <c r="CL24" s="22">
        <v>3.1E-2</v>
      </c>
      <c r="CM24" s="22" t="s">
        <v>85</v>
      </c>
      <c r="CN24" s="22">
        <v>6.59</v>
      </c>
      <c r="CO24" s="22" t="s">
        <v>81</v>
      </c>
      <c r="CP24" s="22">
        <v>1.2E-2</v>
      </c>
      <c r="CQ24" s="22" t="s">
        <v>81</v>
      </c>
      <c r="CR24" s="22" t="s">
        <v>79</v>
      </c>
      <c r="CS24" s="22">
        <v>5.0999999999999997E-2</v>
      </c>
      <c r="CT24" s="22" t="s">
        <v>81</v>
      </c>
      <c r="CU24" s="22" t="s">
        <v>86</v>
      </c>
      <c r="CV24" s="22" t="s">
        <v>78</v>
      </c>
      <c r="CW24" s="22">
        <v>10.55</v>
      </c>
      <c r="CX24" s="22">
        <v>0.28000000000000003</v>
      </c>
      <c r="CY24" s="23">
        <v>0.05</v>
      </c>
    </row>
    <row r="25" spans="1:103" x14ac:dyDescent="0.2">
      <c r="A25" s="19" t="s">
        <v>75</v>
      </c>
      <c r="B25" s="24">
        <v>19</v>
      </c>
      <c r="C25" s="24">
        <v>20</v>
      </c>
      <c r="D25" s="25" t="s">
        <v>119</v>
      </c>
      <c r="E25" s="25" t="s">
        <v>77</v>
      </c>
      <c r="F25" s="21">
        <v>990040</v>
      </c>
      <c r="G25" s="22">
        <v>3020</v>
      </c>
      <c r="H25" s="22">
        <v>711</v>
      </c>
      <c r="I25" s="22">
        <v>14</v>
      </c>
      <c r="J25" s="22">
        <v>13.35</v>
      </c>
      <c r="K25" s="22">
        <v>18.8</v>
      </c>
      <c r="L25" s="22">
        <v>10.1</v>
      </c>
      <c r="M25" s="22">
        <v>9.59</v>
      </c>
      <c r="N25" s="22">
        <v>39.299999999999997</v>
      </c>
      <c r="O25" s="22">
        <v>23.9</v>
      </c>
      <c r="P25" s="22">
        <v>16.25</v>
      </c>
      <c r="Q25" s="22">
        <v>3.78</v>
      </c>
      <c r="R25" s="22">
        <v>437</v>
      </c>
      <c r="S25" s="22">
        <v>1.3</v>
      </c>
      <c r="T25" s="22">
        <v>237</v>
      </c>
      <c r="U25" s="22">
        <v>222</v>
      </c>
      <c r="V25" s="22">
        <v>64.400000000000006</v>
      </c>
      <c r="W25" s="22">
        <v>120</v>
      </c>
      <c r="X25" s="22">
        <v>3.8</v>
      </c>
      <c r="Y25" s="22">
        <v>31</v>
      </c>
      <c r="Z25" s="22">
        <v>4.7</v>
      </c>
      <c r="AA25" s="22">
        <v>786</v>
      </c>
      <c r="AB25" s="22">
        <v>2.6</v>
      </c>
      <c r="AC25" s="22">
        <v>3.66</v>
      </c>
      <c r="AD25" s="22">
        <v>15.5</v>
      </c>
      <c r="AE25" s="22">
        <v>2.2599999999999998</v>
      </c>
      <c r="AF25" s="22">
        <v>1.4</v>
      </c>
      <c r="AG25" s="22">
        <v>2.89</v>
      </c>
      <c r="AH25" s="22">
        <v>369</v>
      </c>
      <c r="AI25" s="22">
        <v>1.6</v>
      </c>
      <c r="AJ25" s="22">
        <v>104.5</v>
      </c>
      <c r="AK25" s="22">
        <v>8.5500000000000007</v>
      </c>
      <c r="AL25" s="22">
        <v>1015</v>
      </c>
      <c r="AM25" s="22">
        <v>34.6</v>
      </c>
      <c r="AN25" s="22">
        <v>27.6</v>
      </c>
      <c r="AO25" s="22">
        <v>15.15</v>
      </c>
      <c r="AP25" s="22">
        <v>0.19</v>
      </c>
      <c r="AQ25" s="22">
        <v>1.1200000000000001</v>
      </c>
      <c r="AR25" s="22">
        <v>0.14000000000000001</v>
      </c>
      <c r="AS25" s="22">
        <v>3.29</v>
      </c>
      <c r="AT25" s="22">
        <v>3.0000000000000001E-3</v>
      </c>
      <c r="AU25" s="22">
        <v>3.53</v>
      </c>
      <c r="AV25" s="22">
        <v>0.56000000000000005</v>
      </c>
      <c r="AW25" s="22">
        <v>0.97</v>
      </c>
      <c r="AX25" s="22">
        <v>0.08</v>
      </c>
      <c r="AY25" s="22">
        <v>0.34</v>
      </c>
      <c r="AZ25" s="22">
        <v>12.25</v>
      </c>
      <c r="BA25" s="22">
        <v>99.82</v>
      </c>
      <c r="BB25" s="22" t="s">
        <v>78</v>
      </c>
      <c r="BC25" s="22" t="s">
        <v>78</v>
      </c>
      <c r="BD25" s="22" t="s">
        <v>78</v>
      </c>
      <c r="BE25" s="22">
        <v>21</v>
      </c>
      <c r="BF25" s="22" t="s">
        <v>80</v>
      </c>
      <c r="BG25" s="22">
        <v>1.5</v>
      </c>
      <c r="BH25" s="22" t="s">
        <v>78</v>
      </c>
      <c r="BI25" s="22">
        <v>770</v>
      </c>
      <c r="BJ25" s="22">
        <v>0.11600000000000001</v>
      </c>
      <c r="BK25" s="22">
        <v>6.3E-2</v>
      </c>
      <c r="BL25" s="22">
        <v>0.26300000000000001</v>
      </c>
      <c r="BM25" s="22">
        <v>0.24</v>
      </c>
      <c r="BN25" s="22">
        <v>4.5999999999999999E-2</v>
      </c>
      <c r="BO25" s="22">
        <v>5.6000000000000001E-2</v>
      </c>
      <c r="BP25" s="22">
        <v>5.0000000000000001E-3</v>
      </c>
      <c r="BQ25" s="22">
        <v>9</v>
      </c>
      <c r="BR25" s="22">
        <v>0.03</v>
      </c>
      <c r="BS25" s="22" t="s">
        <v>81</v>
      </c>
      <c r="BT25" s="22">
        <v>1.4E-2</v>
      </c>
      <c r="BU25" s="22">
        <v>90</v>
      </c>
      <c r="BV25" s="22">
        <v>3.5000000000000003E-2</v>
      </c>
      <c r="BW25" s="22" t="s">
        <v>82</v>
      </c>
      <c r="BX25" s="22">
        <v>8.9999999999999993E-3</v>
      </c>
      <c r="BY25" s="22">
        <v>182</v>
      </c>
      <c r="BZ25" s="22">
        <v>4.9000000000000004</v>
      </c>
      <c r="CA25" s="22" t="s">
        <v>78</v>
      </c>
      <c r="CB25" s="22" t="s">
        <v>84</v>
      </c>
      <c r="CC25" s="22" t="s">
        <v>81</v>
      </c>
      <c r="CD25" s="22" t="s">
        <v>85</v>
      </c>
      <c r="CE25" s="22">
        <v>0.3</v>
      </c>
      <c r="CF25" s="22">
        <v>5</v>
      </c>
      <c r="CG25" s="22" t="s">
        <v>85</v>
      </c>
      <c r="CH25" s="22">
        <v>1.4E-2</v>
      </c>
      <c r="CI25" s="22">
        <v>1.29</v>
      </c>
      <c r="CJ25" s="22">
        <v>5.0000000000000001E-3</v>
      </c>
      <c r="CK25" s="22">
        <v>150</v>
      </c>
      <c r="CL25" s="22">
        <v>8.0000000000000002E-3</v>
      </c>
      <c r="CM25" s="22" t="s">
        <v>85</v>
      </c>
      <c r="CN25" s="22">
        <v>7.65</v>
      </c>
      <c r="CO25" s="22" t="s">
        <v>81</v>
      </c>
      <c r="CP25" s="22">
        <v>5.0000000000000001E-3</v>
      </c>
      <c r="CQ25" s="22" t="s">
        <v>81</v>
      </c>
      <c r="CR25" s="22" t="s">
        <v>79</v>
      </c>
      <c r="CS25" s="22">
        <v>8.9999999999999993E-3</v>
      </c>
      <c r="CT25" s="22" t="s">
        <v>81</v>
      </c>
      <c r="CU25" s="22" t="s">
        <v>86</v>
      </c>
      <c r="CV25" s="22" t="s">
        <v>78</v>
      </c>
      <c r="CW25" s="22">
        <v>1.58</v>
      </c>
      <c r="CX25" s="22">
        <v>5.2999999999999999E-2</v>
      </c>
      <c r="CY25" s="23">
        <v>0.04</v>
      </c>
    </row>
    <row r="26" spans="1:103" x14ac:dyDescent="0.2">
      <c r="A26" s="19" t="s">
        <v>75</v>
      </c>
      <c r="B26" s="24">
        <v>20</v>
      </c>
      <c r="C26" s="24">
        <v>21</v>
      </c>
      <c r="D26" s="25" t="s">
        <v>120</v>
      </c>
      <c r="E26" s="25" t="s">
        <v>77</v>
      </c>
      <c r="F26" s="21">
        <v>990040</v>
      </c>
      <c r="G26" s="26" t="s">
        <v>97</v>
      </c>
      <c r="H26" s="22">
        <v>3910</v>
      </c>
      <c r="I26" s="22">
        <v>38</v>
      </c>
      <c r="J26" s="22">
        <v>13.8</v>
      </c>
      <c r="K26" s="22">
        <v>40.4</v>
      </c>
      <c r="L26" s="22">
        <v>20.7</v>
      </c>
      <c r="M26" s="22">
        <v>29.1</v>
      </c>
      <c r="N26" s="22">
        <v>37.799999999999997</v>
      </c>
      <c r="O26" s="22">
        <v>66.5</v>
      </c>
      <c r="P26" s="22">
        <v>13</v>
      </c>
      <c r="Q26" s="22">
        <v>8</v>
      </c>
      <c r="R26" s="22">
        <v>2470</v>
      </c>
      <c r="S26" s="22">
        <v>2.54</v>
      </c>
      <c r="T26" s="22">
        <v>548</v>
      </c>
      <c r="U26" s="22">
        <v>1120</v>
      </c>
      <c r="V26" s="22">
        <v>350</v>
      </c>
      <c r="W26" s="22">
        <v>239</v>
      </c>
      <c r="X26" s="22">
        <v>8</v>
      </c>
      <c r="Y26" s="22">
        <v>119</v>
      </c>
      <c r="Z26" s="22">
        <v>6</v>
      </c>
      <c r="AA26" s="22">
        <v>2350</v>
      </c>
      <c r="AB26" s="22">
        <v>6</v>
      </c>
      <c r="AC26" s="22">
        <v>8.98</v>
      </c>
      <c r="AD26" s="22">
        <v>57.6</v>
      </c>
      <c r="AE26" s="22">
        <v>1.52</v>
      </c>
      <c r="AF26" s="22">
        <v>2.85</v>
      </c>
      <c r="AG26" s="22">
        <v>16.399999999999999</v>
      </c>
      <c r="AH26" s="22">
        <v>564</v>
      </c>
      <c r="AI26" s="22">
        <v>6</v>
      </c>
      <c r="AJ26" s="22">
        <v>208</v>
      </c>
      <c r="AK26" s="22">
        <v>17.899999999999999</v>
      </c>
      <c r="AL26" s="22">
        <v>803</v>
      </c>
      <c r="AM26" s="22">
        <v>28.6</v>
      </c>
      <c r="AN26" s="22">
        <v>15.15</v>
      </c>
      <c r="AO26" s="22">
        <v>26.7</v>
      </c>
      <c r="AP26" s="22">
        <v>0.57999999999999996</v>
      </c>
      <c r="AQ26" s="22">
        <v>2.46</v>
      </c>
      <c r="AR26" s="22">
        <v>0.09</v>
      </c>
      <c r="AS26" s="22">
        <v>2.59</v>
      </c>
      <c r="AT26" s="22">
        <v>6.0000000000000001E-3</v>
      </c>
      <c r="AU26" s="22">
        <v>2.39</v>
      </c>
      <c r="AV26" s="22">
        <v>5.62</v>
      </c>
      <c r="AW26" s="22">
        <v>2</v>
      </c>
      <c r="AX26" s="22">
        <v>0.28000000000000003</v>
      </c>
      <c r="AY26" s="22">
        <v>1.52</v>
      </c>
      <c r="AZ26" s="22">
        <v>13.65</v>
      </c>
      <c r="BA26" s="22">
        <v>101.64</v>
      </c>
      <c r="BB26" s="22" t="s">
        <v>78</v>
      </c>
      <c r="BC26" s="22" t="s">
        <v>78</v>
      </c>
      <c r="BD26" s="22" t="s">
        <v>78</v>
      </c>
      <c r="BE26" s="22">
        <v>11</v>
      </c>
      <c r="BF26" s="22" t="s">
        <v>80</v>
      </c>
      <c r="BG26" s="22">
        <v>2.2000000000000002</v>
      </c>
      <c r="BH26" s="22" t="s">
        <v>78</v>
      </c>
      <c r="BI26" s="22">
        <v>2190</v>
      </c>
      <c r="BJ26" s="22">
        <v>9.4E-2</v>
      </c>
      <c r="BK26" s="22">
        <v>2.9000000000000001E-2</v>
      </c>
      <c r="BL26" s="22">
        <v>0.105</v>
      </c>
      <c r="BM26" s="22">
        <v>0.23</v>
      </c>
      <c r="BN26" s="22">
        <v>2.4E-2</v>
      </c>
      <c r="BO26" s="22">
        <v>2.5000000000000001E-2</v>
      </c>
      <c r="BP26" s="22" t="s">
        <v>92</v>
      </c>
      <c r="BQ26" s="22" t="s">
        <v>79</v>
      </c>
      <c r="BR26" s="22">
        <v>1.7999999999999999E-2</v>
      </c>
      <c r="BS26" s="22" t="s">
        <v>81</v>
      </c>
      <c r="BT26" s="22">
        <v>7.0000000000000001E-3</v>
      </c>
      <c r="BU26" s="22">
        <v>110</v>
      </c>
      <c r="BV26" s="22">
        <v>0.10199999999999999</v>
      </c>
      <c r="BW26" s="22" t="s">
        <v>82</v>
      </c>
      <c r="BX26" s="22">
        <v>7.0000000000000001E-3</v>
      </c>
      <c r="BY26" s="22">
        <v>564</v>
      </c>
      <c r="BZ26" s="22">
        <v>3.4</v>
      </c>
      <c r="CA26" s="22" t="s">
        <v>78</v>
      </c>
      <c r="CB26" s="22" t="s">
        <v>84</v>
      </c>
      <c r="CC26" s="22" t="s">
        <v>81</v>
      </c>
      <c r="CD26" s="22">
        <v>0.06</v>
      </c>
      <c r="CE26" s="22">
        <v>0.8</v>
      </c>
      <c r="CF26" s="22" t="s">
        <v>79</v>
      </c>
      <c r="CG26" s="22" t="s">
        <v>85</v>
      </c>
      <c r="CH26" s="22">
        <v>2.1999999999999999E-2</v>
      </c>
      <c r="CI26" s="22">
        <v>1.43</v>
      </c>
      <c r="CJ26" s="22">
        <v>5.0000000000000001E-3</v>
      </c>
      <c r="CK26" s="22">
        <v>120</v>
      </c>
      <c r="CL26" s="22">
        <v>1.2999999999999999E-2</v>
      </c>
      <c r="CM26" s="22" t="s">
        <v>85</v>
      </c>
      <c r="CN26" s="22">
        <v>21</v>
      </c>
      <c r="CO26" s="22" t="s">
        <v>81</v>
      </c>
      <c r="CP26" s="22">
        <v>3.0000000000000001E-3</v>
      </c>
      <c r="CQ26" s="22" t="s">
        <v>81</v>
      </c>
      <c r="CR26" s="22" t="s">
        <v>79</v>
      </c>
      <c r="CS26" s="22">
        <v>5.0000000000000001E-3</v>
      </c>
      <c r="CT26" s="22" t="s">
        <v>81</v>
      </c>
      <c r="CU26" s="22" t="s">
        <v>86</v>
      </c>
      <c r="CV26" s="22" t="s">
        <v>78</v>
      </c>
      <c r="CW26" s="22">
        <v>0.58399999999999996</v>
      </c>
      <c r="CX26" s="22">
        <v>3.4000000000000002E-2</v>
      </c>
      <c r="CY26" s="23" t="s">
        <v>78</v>
      </c>
    </row>
    <row r="27" spans="1:103" x14ac:dyDescent="0.2">
      <c r="A27" s="19" t="s">
        <v>75</v>
      </c>
      <c r="B27" s="24">
        <v>21</v>
      </c>
      <c r="C27" s="24">
        <v>22</v>
      </c>
      <c r="D27" s="25" t="s">
        <v>121</v>
      </c>
      <c r="E27" s="25" t="s">
        <v>77</v>
      </c>
      <c r="F27" s="21">
        <v>990040</v>
      </c>
      <c r="G27" s="22">
        <v>9150</v>
      </c>
      <c r="H27" s="22">
        <v>692</v>
      </c>
      <c r="I27" s="22">
        <v>24</v>
      </c>
      <c r="J27" s="22">
        <v>8.18</v>
      </c>
      <c r="K27" s="22">
        <v>16.3</v>
      </c>
      <c r="L27" s="22">
        <v>8.2799999999999994</v>
      </c>
      <c r="M27" s="22">
        <v>9.11</v>
      </c>
      <c r="N27" s="22">
        <v>37.5</v>
      </c>
      <c r="O27" s="22">
        <v>22.3</v>
      </c>
      <c r="P27" s="22">
        <v>17.350000000000001</v>
      </c>
      <c r="Q27" s="22">
        <v>3.21</v>
      </c>
      <c r="R27" s="22">
        <v>385</v>
      </c>
      <c r="S27" s="22">
        <v>1.06</v>
      </c>
      <c r="T27" s="22">
        <v>244</v>
      </c>
      <c r="U27" s="22">
        <v>217</v>
      </c>
      <c r="V27" s="22">
        <v>62.6</v>
      </c>
      <c r="W27" s="22">
        <v>146</v>
      </c>
      <c r="X27" s="22">
        <v>8.4</v>
      </c>
      <c r="Y27" s="22">
        <v>30</v>
      </c>
      <c r="Z27" s="22">
        <v>5.0999999999999996</v>
      </c>
      <c r="AA27" s="22">
        <v>1185</v>
      </c>
      <c r="AB27" s="22">
        <v>4.8</v>
      </c>
      <c r="AC27" s="22">
        <v>3.25</v>
      </c>
      <c r="AD27" s="22">
        <v>18.7</v>
      </c>
      <c r="AE27" s="22">
        <v>2.13</v>
      </c>
      <c r="AF27" s="22">
        <v>1.18</v>
      </c>
      <c r="AG27" s="22">
        <v>5.29</v>
      </c>
      <c r="AH27" s="22">
        <v>407</v>
      </c>
      <c r="AI27" s="22">
        <v>2.9</v>
      </c>
      <c r="AJ27" s="22">
        <v>83.9</v>
      </c>
      <c r="AK27" s="22">
        <v>7.32</v>
      </c>
      <c r="AL27" s="22">
        <v>1010</v>
      </c>
      <c r="AM27" s="22">
        <v>31.6</v>
      </c>
      <c r="AN27" s="22">
        <v>23.3</v>
      </c>
      <c r="AO27" s="22">
        <v>18.7</v>
      </c>
      <c r="AP27" s="22">
        <v>0.36</v>
      </c>
      <c r="AQ27" s="22">
        <v>1.54</v>
      </c>
      <c r="AR27" s="22">
        <v>0.06</v>
      </c>
      <c r="AS27" s="22">
        <v>2.48</v>
      </c>
      <c r="AT27" s="22">
        <v>4.0000000000000001E-3</v>
      </c>
      <c r="AU27" s="22">
        <v>3.58</v>
      </c>
      <c r="AV27" s="22">
        <v>3.45</v>
      </c>
      <c r="AW27" s="22">
        <v>1.0900000000000001</v>
      </c>
      <c r="AX27" s="22">
        <v>0.13</v>
      </c>
      <c r="AY27" s="22">
        <v>1.1200000000000001</v>
      </c>
      <c r="AZ27" s="22">
        <v>14.15</v>
      </c>
      <c r="BA27" s="22">
        <v>101.56</v>
      </c>
      <c r="BB27" s="22" t="s">
        <v>78</v>
      </c>
      <c r="BC27" s="22" t="s">
        <v>78</v>
      </c>
      <c r="BD27" s="22" t="s">
        <v>78</v>
      </c>
      <c r="BE27" s="22">
        <v>21</v>
      </c>
      <c r="BF27" s="22" t="s">
        <v>80</v>
      </c>
      <c r="BG27" s="22">
        <v>2.2000000000000002</v>
      </c>
      <c r="BH27" s="22">
        <v>0.01</v>
      </c>
      <c r="BI27" s="22">
        <v>2000</v>
      </c>
      <c r="BJ27" s="22">
        <v>0.23699999999999999</v>
      </c>
      <c r="BK27" s="22">
        <v>3.1E-2</v>
      </c>
      <c r="BL27" s="22">
        <v>0.214</v>
      </c>
      <c r="BM27" s="22">
        <v>0.33</v>
      </c>
      <c r="BN27" s="22">
        <v>0.107</v>
      </c>
      <c r="BO27" s="22">
        <v>0.22800000000000001</v>
      </c>
      <c r="BP27" s="22">
        <v>1.4999999999999999E-2</v>
      </c>
      <c r="BQ27" s="22" t="s">
        <v>79</v>
      </c>
      <c r="BR27" s="22">
        <v>6.5000000000000002E-2</v>
      </c>
      <c r="BS27" s="22" t="s">
        <v>81</v>
      </c>
      <c r="BT27" s="22">
        <v>4.5999999999999999E-2</v>
      </c>
      <c r="BU27" s="22">
        <v>110</v>
      </c>
      <c r="BV27" s="22">
        <v>0.19600000000000001</v>
      </c>
      <c r="BW27" s="22" t="s">
        <v>82</v>
      </c>
      <c r="BX27" s="22">
        <v>4.2000000000000003E-2</v>
      </c>
      <c r="BY27" s="22">
        <v>519</v>
      </c>
      <c r="BZ27" s="22">
        <v>5.5</v>
      </c>
      <c r="CA27" s="22" t="s">
        <v>78</v>
      </c>
      <c r="CB27" s="22" t="s">
        <v>84</v>
      </c>
      <c r="CC27" s="22" t="s">
        <v>81</v>
      </c>
      <c r="CD27" s="22">
        <v>0.22</v>
      </c>
      <c r="CE27" s="22">
        <v>1</v>
      </c>
      <c r="CF27" s="22" t="s">
        <v>79</v>
      </c>
      <c r="CG27" s="22" t="s">
        <v>85</v>
      </c>
      <c r="CH27" s="22">
        <v>4.7E-2</v>
      </c>
      <c r="CI27" s="22">
        <v>1.64</v>
      </c>
      <c r="CJ27" s="22" t="s">
        <v>81</v>
      </c>
      <c r="CK27" s="22">
        <v>20</v>
      </c>
      <c r="CL27" s="22">
        <v>4.1000000000000002E-2</v>
      </c>
      <c r="CM27" s="22" t="s">
        <v>85</v>
      </c>
      <c r="CN27" s="22">
        <v>20.2</v>
      </c>
      <c r="CO27" s="22">
        <v>0.01</v>
      </c>
      <c r="CP27" s="22">
        <v>0.01</v>
      </c>
      <c r="CQ27" s="22" t="s">
        <v>81</v>
      </c>
      <c r="CR27" s="22" t="s">
        <v>79</v>
      </c>
      <c r="CS27" s="22">
        <v>3.5000000000000003E-2</v>
      </c>
      <c r="CT27" s="22" t="s">
        <v>81</v>
      </c>
      <c r="CU27" s="22" t="s">
        <v>86</v>
      </c>
      <c r="CV27" s="22" t="s">
        <v>78</v>
      </c>
      <c r="CW27" s="22">
        <v>6.54</v>
      </c>
      <c r="CX27" s="22">
        <v>0.20499999999999999</v>
      </c>
      <c r="CY27" s="23" t="s">
        <v>78</v>
      </c>
    </row>
    <row r="28" spans="1:103" x14ac:dyDescent="0.2">
      <c r="A28" s="19" t="s">
        <v>75</v>
      </c>
      <c r="B28" s="24">
        <v>22</v>
      </c>
      <c r="C28" s="24">
        <v>23</v>
      </c>
      <c r="D28" s="25" t="s">
        <v>122</v>
      </c>
      <c r="E28" s="25" t="s">
        <v>77</v>
      </c>
      <c r="F28" s="21">
        <v>990040</v>
      </c>
      <c r="G28" s="22">
        <v>3300</v>
      </c>
      <c r="H28" s="22">
        <v>1735</v>
      </c>
      <c r="I28" s="22">
        <v>33</v>
      </c>
      <c r="J28" s="22">
        <v>10.55</v>
      </c>
      <c r="K28" s="22">
        <v>22.6</v>
      </c>
      <c r="L28" s="22">
        <v>10.1</v>
      </c>
      <c r="M28" s="22">
        <v>15.25</v>
      </c>
      <c r="N28" s="22">
        <v>28.3</v>
      </c>
      <c r="O28" s="22">
        <v>35.6</v>
      </c>
      <c r="P28" s="22">
        <v>17.149999999999999</v>
      </c>
      <c r="Q28" s="22">
        <v>3.96</v>
      </c>
      <c r="R28" s="22">
        <v>1095</v>
      </c>
      <c r="S28" s="22">
        <v>1.1599999999999999</v>
      </c>
      <c r="T28" s="22">
        <v>413</v>
      </c>
      <c r="U28" s="22">
        <v>483</v>
      </c>
      <c r="V28" s="22">
        <v>150.5</v>
      </c>
      <c r="W28" s="22">
        <v>290</v>
      </c>
      <c r="X28" s="22">
        <v>6</v>
      </c>
      <c r="Y28" s="22">
        <v>59.2</v>
      </c>
      <c r="Z28" s="22">
        <v>6.1</v>
      </c>
      <c r="AA28" s="22">
        <v>1035</v>
      </c>
      <c r="AB28" s="22">
        <v>1.3</v>
      </c>
      <c r="AC28" s="22">
        <v>4.82</v>
      </c>
      <c r="AD28" s="22">
        <v>40.5</v>
      </c>
      <c r="AE28" s="22">
        <v>2.25</v>
      </c>
      <c r="AF28" s="22">
        <v>1.25</v>
      </c>
      <c r="AG28" s="22">
        <v>7.23</v>
      </c>
      <c r="AH28" s="22">
        <v>443</v>
      </c>
      <c r="AI28" s="22">
        <v>3.6</v>
      </c>
      <c r="AJ28" s="22">
        <v>90.8</v>
      </c>
      <c r="AK28" s="22">
        <v>8.2200000000000006</v>
      </c>
      <c r="AL28" s="22">
        <v>968</v>
      </c>
      <c r="AM28" s="22">
        <v>35.6</v>
      </c>
      <c r="AN28" s="22">
        <v>17.45</v>
      </c>
      <c r="AO28" s="22">
        <v>21.3</v>
      </c>
      <c r="AP28" s="22">
        <v>0.7</v>
      </c>
      <c r="AQ28" s="22">
        <v>4.21</v>
      </c>
      <c r="AR28" s="22">
        <v>0.03</v>
      </c>
      <c r="AS28" s="22">
        <v>3.17</v>
      </c>
      <c r="AT28" s="22">
        <v>5.0000000000000001E-3</v>
      </c>
      <c r="AU28" s="22">
        <v>3.82</v>
      </c>
      <c r="AV28" s="22">
        <v>0.38</v>
      </c>
      <c r="AW28" s="22">
        <v>1.06</v>
      </c>
      <c r="AX28" s="22">
        <v>0.11</v>
      </c>
      <c r="AY28" s="22">
        <v>0.39</v>
      </c>
      <c r="AZ28" s="22">
        <v>13.55</v>
      </c>
      <c r="BA28" s="22">
        <v>101.78</v>
      </c>
      <c r="BB28" s="22" t="s">
        <v>78</v>
      </c>
      <c r="BC28" s="22" t="s">
        <v>78</v>
      </c>
      <c r="BD28" s="22" t="s">
        <v>78</v>
      </c>
      <c r="BE28" s="22">
        <v>20</v>
      </c>
      <c r="BF28" s="22" t="s">
        <v>80</v>
      </c>
      <c r="BG28" s="22">
        <v>2.2999999999999998</v>
      </c>
      <c r="BH28" s="22" t="s">
        <v>78</v>
      </c>
      <c r="BI28" s="22">
        <v>3660</v>
      </c>
      <c r="BJ28" s="22">
        <v>0.21299999999999999</v>
      </c>
      <c r="BK28" s="22">
        <v>6.4000000000000001E-2</v>
      </c>
      <c r="BL28" s="22">
        <v>7.4999999999999997E-2</v>
      </c>
      <c r="BM28" s="22">
        <v>0.21</v>
      </c>
      <c r="BN28" s="22">
        <v>5.0999999999999997E-2</v>
      </c>
      <c r="BO28" s="22">
        <v>5.6000000000000001E-2</v>
      </c>
      <c r="BP28" s="22">
        <v>0.01</v>
      </c>
      <c r="BQ28" s="22" t="s">
        <v>79</v>
      </c>
      <c r="BR28" s="22">
        <v>4.9000000000000002E-2</v>
      </c>
      <c r="BS28" s="22" t="s">
        <v>81</v>
      </c>
      <c r="BT28" s="22">
        <v>1.4E-2</v>
      </c>
      <c r="BU28" s="22">
        <v>150</v>
      </c>
      <c r="BV28" s="22">
        <v>0.1</v>
      </c>
      <c r="BW28" s="22" t="s">
        <v>82</v>
      </c>
      <c r="BX28" s="22">
        <v>1.2E-2</v>
      </c>
      <c r="BY28" s="22">
        <v>999</v>
      </c>
      <c r="BZ28" s="22">
        <v>3.4</v>
      </c>
      <c r="CA28" s="22">
        <v>0.01</v>
      </c>
      <c r="CB28" s="22" t="s">
        <v>84</v>
      </c>
      <c r="CC28" s="22" t="s">
        <v>81</v>
      </c>
      <c r="CD28" s="22">
        <v>0.13</v>
      </c>
      <c r="CE28" s="22">
        <v>1.8</v>
      </c>
      <c r="CF28" s="22" t="s">
        <v>79</v>
      </c>
      <c r="CG28" s="22" t="s">
        <v>85</v>
      </c>
      <c r="CH28" s="22">
        <v>3.1E-2</v>
      </c>
      <c r="CI28" s="22">
        <v>1.48</v>
      </c>
      <c r="CJ28" s="22" t="s">
        <v>81</v>
      </c>
      <c r="CK28" s="22">
        <v>110</v>
      </c>
      <c r="CL28" s="22">
        <v>3.1E-2</v>
      </c>
      <c r="CM28" s="22" t="s">
        <v>85</v>
      </c>
      <c r="CN28" s="22">
        <v>37.299999999999997</v>
      </c>
      <c r="CO28" s="22" t="s">
        <v>81</v>
      </c>
      <c r="CP28" s="22">
        <v>7.0000000000000001E-3</v>
      </c>
      <c r="CQ28" s="22" t="s">
        <v>81</v>
      </c>
      <c r="CR28" s="22" t="s">
        <v>79</v>
      </c>
      <c r="CS28" s="22">
        <v>0.01</v>
      </c>
      <c r="CT28" s="22" t="s">
        <v>81</v>
      </c>
      <c r="CU28" s="22" t="s">
        <v>86</v>
      </c>
      <c r="CV28" s="22" t="s">
        <v>78</v>
      </c>
      <c r="CW28" s="22">
        <v>1.02</v>
      </c>
      <c r="CX28" s="22">
        <v>6.9000000000000006E-2</v>
      </c>
      <c r="CY28" s="23" t="s">
        <v>78</v>
      </c>
    </row>
    <row r="29" spans="1:103" x14ac:dyDescent="0.2">
      <c r="A29" s="19" t="s">
        <v>75</v>
      </c>
      <c r="B29" s="24">
        <v>23</v>
      </c>
      <c r="C29" s="24">
        <v>24</v>
      </c>
      <c r="D29" s="25" t="s">
        <v>123</v>
      </c>
      <c r="E29" s="25" t="s">
        <v>77</v>
      </c>
      <c r="F29" s="21">
        <v>990040</v>
      </c>
      <c r="G29" s="22">
        <v>5330</v>
      </c>
      <c r="H29" s="22">
        <v>1330</v>
      </c>
      <c r="I29" s="22">
        <v>38</v>
      </c>
      <c r="J29" s="22">
        <v>5.51</v>
      </c>
      <c r="K29" s="22">
        <v>14</v>
      </c>
      <c r="L29" s="22">
        <v>6.18</v>
      </c>
      <c r="M29" s="22">
        <v>10.050000000000001</v>
      </c>
      <c r="N29" s="22">
        <v>28.3</v>
      </c>
      <c r="O29" s="22">
        <v>23.1</v>
      </c>
      <c r="P29" s="22">
        <v>14.4</v>
      </c>
      <c r="Q29" s="22">
        <v>2.58</v>
      </c>
      <c r="R29" s="22">
        <v>990</v>
      </c>
      <c r="S29" s="22">
        <v>0.72</v>
      </c>
      <c r="T29" s="22">
        <v>343</v>
      </c>
      <c r="U29" s="22">
        <v>351</v>
      </c>
      <c r="V29" s="22">
        <v>112</v>
      </c>
      <c r="W29" s="22">
        <v>182</v>
      </c>
      <c r="X29" s="22">
        <v>5.3</v>
      </c>
      <c r="Y29" s="22">
        <v>38.700000000000003</v>
      </c>
      <c r="Z29" s="22">
        <v>6.5</v>
      </c>
      <c r="AA29" s="22">
        <v>1005</v>
      </c>
      <c r="AB29" s="22">
        <v>0.7</v>
      </c>
      <c r="AC29" s="22">
        <v>3.19</v>
      </c>
      <c r="AD29" s="22">
        <v>33.6</v>
      </c>
      <c r="AE29" s="22">
        <v>1.98</v>
      </c>
      <c r="AF29" s="22">
        <v>0.79</v>
      </c>
      <c r="AG29" s="22">
        <v>5.01</v>
      </c>
      <c r="AH29" s="22">
        <v>367</v>
      </c>
      <c r="AI29" s="22">
        <v>5.8</v>
      </c>
      <c r="AJ29" s="22">
        <v>57.1</v>
      </c>
      <c r="AK29" s="22">
        <v>5.01</v>
      </c>
      <c r="AL29" s="22">
        <v>847</v>
      </c>
      <c r="AM29" s="22">
        <v>35.9</v>
      </c>
      <c r="AN29" s="22">
        <v>18.649999999999999</v>
      </c>
      <c r="AO29" s="22">
        <v>19.600000000000001</v>
      </c>
      <c r="AP29" s="22">
        <v>1.1599999999999999</v>
      </c>
      <c r="AQ29" s="22">
        <v>2.7</v>
      </c>
      <c r="AR29" s="22">
        <v>0.06</v>
      </c>
      <c r="AS29" s="22">
        <v>2.84</v>
      </c>
      <c r="AT29" s="22">
        <v>6.0000000000000001E-3</v>
      </c>
      <c r="AU29" s="22">
        <v>3.34</v>
      </c>
      <c r="AV29" s="22">
        <v>0.46</v>
      </c>
      <c r="AW29" s="22">
        <v>1.1399999999999999</v>
      </c>
      <c r="AX29" s="22">
        <v>0.11</v>
      </c>
      <c r="AY29" s="22">
        <v>0.62</v>
      </c>
      <c r="AZ29" s="22">
        <v>15.2</v>
      </c>
      <c r="BA29" s="22">
        <v>101.79</v>
      </c>
      <c r="BB29" s="22" t="s">
        <v>78</v>
      </c>
      <c r="BC29" s="22" t="s">
        <v>78</v>
      </c>
      <c r="BD29" s="22" t="s">
        <v>78</v>
      </c>
      <c r="BE29" s="22">
        <v>23</v>
      </c>
      <c r="BF29" s="22" t="s">
        <v>80</v>
      </c>
      <c r="BG29" s="22">
        <v>2.4</v>
      </c>
      <c r="BH29" s="22">
        <v>0.01</v>
      </c>
      <c r="BI29" s="22">
        <v>3940</v>
      </c>
      <c r="BJ29" s="22">
        <v>0.51400000000000001</v>
      </c>
      <c r="BK29" s="22">
        <v>8.6999999999999994E-2</v>
      </c>
      <c r="BL29" s="22">
        <v>4.5999999999999999E-2</v>
      </c>
      <c r="BM29" s="22">
        <v>0.7</v>
      </c>
      <c r="BN29" s="22">
        <v>8.2000000000000003E-2</v>
      </c>
      <c r="BO29" s="22">
        <v>9.2999999999999999E-2</v>
      </c>
      <c r="BP29" s="22">
        <v>1.9E-2</v>
      </c>
      <c r="BQ29" s="22" t="s">
        <v>79</v>
      </c>
      <c r="BR29" s="22">
        <v>8.7999999999999995E-2</v>
      </c>
      <c r="BS29" s="22" t="s">
        <v>81</v>
      </c>
      <c r="BT29" s="22">
        <v>2.4E-2</v>
      </c>
      <c r="BU29" s="22">
        <v>190</v>
      </c>
      <c r="BV29" s="22">
        <v>0.3</v>
      </c>
      <c r="BW29" s="22" t="s">
        <v>82</v>
      </c>
      <c r="BX29" s="22">
        <v>2.1999999999999999E-2</v>
      </c>
      <c r="BY29" s="22">
        <v>1345</v>
      </c>
      <c r="BZ29" s="22">
        <v>7.3</v>
      </c>
      <c r="CA29" s="22">
        <v>0.05</v>
      </c>
      <c r="CB29" s="22" t="s">
        <v>84</v>
      </c>
      <c r="CC29" s="22" t="s">
        <v>81</v>
      </c>
      <c r="CD29" s="22">
        <v>0.3</v>
      </c>
      <c r="CE29" s="22">
        <v>2.5</v>
      </c>
      <c r="CF29" s="22" t="s">
        <v>79</v>
      </c>
      <c r="CG29" s="22" t="s">
        <v>85</v>
      </c>
      <c r="CH29" s="22">
        <v>6.5000000000000002E-2</v>
      </c>
      <c r="CI29" s="22">
        <v>1.08</v>
      </c>
      <c r="CJ29" s="22" t="s">
        <v>81</v>
      </c>
      <c r="CK29" s="22">
        <v>20</v>
      </c>
      <c r="CL29" s="22">
        <v>7.1999999999999995E-2</v>
      </c>
      <c r="CM29" s="22" t="s">
        <v>85</v>
      </c>
      <c r="CN29" s="22">
        <v>43.9</v>
      </c>
      <c r="CO29" s="22" t="s">
        <v>81</v>
      </c>
      <c r="CP29" s="22">
        <v>1.2E-2</v>
      </c>
      <c r="CQ29" s="22" t="s">
        <v>81</v>
      </c>
      <c r="CR29" s="22" t="s">
        <v>79</v>
      </c>
      <c r="CS29" s="22">
        <v>1.6E-2</v>
      </c>
      <c r="CT29" s="22">
        <v>5.0000000000000001E-3</v>
      </c>
      <c r="CU29" s="22" t="s">
        <v>86</v>
      </c>
      <c r="CV29" s="22" t="s">
        <v>78</v>
      </c>
      <c r="CW29" s="22">
        <v>1.7050000000000001</v>
      </c>
      <c r="CX29" s="22">
        <v>0.11</v>
      </c>
      <c r="CY29" s="23" t="s">
        <v>78</v>
      </c>
    </row>
    <row r="30" spans="1:103" x14ac:dyDescent="0.2">
      <c r="A30" s="19" t="s">
        <v>75</v>
      </c>
      <c r="B30" s="24">
        <v>24</v>
      </c>
      <c r="C30" s="24">
        <v>25</v>
      </c>
      <c r="D30" s="25" t="s">
        <v>124</v>
      </c>
      <c r="E30" s="25" t="s">
        <v>77</v>
      </c>
      <c r="F30" s="21">
        <v>990040</v>
      </c>
      <c r="G30" s="22">
        <v>4960</v>
      </c>
      <c r="H30" s="22">
        <v>2990</v>
      </c>
      <c r="I30" s="22">
        <v>36</v>
      </c>
      <c r="J30" s="22">
        <v>11.55</v>
      </c>
      <c r="K30" s="22">
        <v>30.2</v>
      </c>
      <c r="L30" s="22">
        <v>12.1</v>
      </c>
      <c r="M30" s="22">
        <v>25.2</v>
      </c>
      <c r="N30" s="22">
        <v>34.200000000000003</v>
      </c>
      <c r="O30" s="22">
        <v>55.2</v>
      </c>
      <c r="P30" s="22">
        <v>7.03</v>
      </c>
      <c r="Q30" s="22">
        <v>5.25</v>
      </c>
      <c r="R30" s="22">
        <v>1800</v>
      </c>
      <c r="S30" s="22">
        <v>1.07</v>
      </c>
      <c r="T30" s="22">
        <v>653</v>
      </c>
      <c r="U30" s="22">
        <v>908</v>
      </c>
      <c r="V30" s="22">
        <v>280</v>
      </c>
      <c r="W30" s="22">
        <v>443</v>
      </c>
      <c r="X30" s="22">
        <v>7</v>
      </c>
      <c r="Y30" s="22">
        <v>100</v>
      </c>
      <c r="Z30" s="22">
        <v>9.4</v>
      </c>
      <c r="AA30" s="22">
        <v>1370</v>
      </c>
      <c r="AB30" s="22">
        <v>1.7</v>
      </c>
      <c r="AC30" s="22">
        <v>7.17</v>
      </c>
      <c r="AD30" s="22">
        <v>108.5</v>
      </c>
      <c r="AE30" s="22">
        <v>1.68</v>
      </c>
      <c r="AF30" s="22">
        <v>1.48</v>
      </c>
      <c r="AG30" s="22">
        <v>7.82</v>
      </c>
      <c r="AH30" s="22">
        <v>450</v>
      </c>
      <c r="AI30" s="22">
        <v>8.8000000000000007</v>
      </c>
      <c r="AJ30" s="22">
        <v>116.5</v>
      </c>
      <c r="AK30" s="22">
        <v>8.5500000000000007</v>
      </c>
      <c r="AL30" s="22">
        <v>458</v>
      </c>
      <c r="AM30" s="22">
        <v>37</v>
      </c>
      <c r="AN30" s="22">
        <v>17</v>
      </c>
      <c r="AO30" s="22">
        <v>17.600000000000001</v>
      </c>
      <c r="AP30" s="22">
        <v>0.94</v>
      </c>
      <c r="AQ30" s="22">
        <v>5.45</v>
      </c>
      <c r="AR30" s="22">
        <v>0.09</v>
      </c>
      <c r="AS30" s="22">
        <v>5.07</v>
      </c>
      <c r="AT30" s="22">
        <v>5.0000000000000001E-3</v>
      </c>
      <c r="AU30" s="22">
        <v>2.72</v>
      </c>
      <c r="AV30" s="22">
        <v>0.6</v>
      </c>
      <c r="AW30" s="22">
        <v>1.44</v>
      </c>
      <c r="AX30" s="22">
        <v>0.15</v>
      </c>
      <c r="AY30" s="22">
        <v>0.56999999999999995</v>
      </c>
      <c r="AZ30" s="22">
        <v>11.75</v>
      </c>
      <c r="BA30" s="22">
        <v>100.39</v>
      </c>
      <c r="BB30" s="22" t="s">
        <v>78</v>
      </c>
      <c r="BC30" s="22" t="s">
        <v>78</v>
      </c>
      <c r="BD30" s="22" t="s">
        <v>78</v>
      </c>
      <c r="BE30" s="22">
        <v>14</v>
      </c>
      <c r="BF30" s="22" t="s">
        <v>80</v>
      </c>
      <c r="BG30" s="22">
        <v>2.4</v>
      </c>
      <c r="BH30" s="22" t="s">
        <v>78</v>
      </c>
      <c r="BI30" s="22">
        <v>3430</v>
      </c>
      <c r="BJ30" s="22">
        <v>0.36</v>
      </c>
      <c r="BK30" s="22">
        <v>5.7000000000000002E-2</v>
      </c>
      <c r="BL30" s="22">
        <v>8.5999999999999993E-2</v>
      </c>
      <c r="BM30" s="22">
        <v>0.35</v>
      </c>
      <c r="BN30" s="22">
        <v>3.5999999999999997E-2</v>
      </c>
      <c r="BO30" s="22">
        <v>4.2999999999999997E-2</v>
      </c>
      <c r="BP30" s="22">
        <v>7.0000000000000001E-3</v>
      </c>
      <c r="BQ30" s="22" t="s">
        <v>79</v>
      </c>
      <c r="BR30" s="22">
        <v>3.6999999999999998E-2</v>
      </c>
      <c r="BS30" s="22" t="s">
        <v>81</v>
      </c>
      <c r="BT30" s="22">
        <v>1.0999999999999999E-2</v>
      </c>
      <c r="BU30" s="22">
        <v>170</v>
      </c>
      <c r="BV30" s="22">
        <v>0.188</v>
      </c>
      <c r="BW30" s="22" t="s">
        <v>82</v>
      </c>
      <c r="BX30" s="22">
        <v>0.01</v>
      </c>
      <c r="BY30" s="22">
        <v>905</v>
      </c>
      <c r="BZ30" s="22">
        <v>7</v>
      </c>
      <c r="CA30" s="22">
        <v>7.0000000000000007E-2</v>
      </c>
      <c r="CB30" s="22" t="s">
        <v>84</v>
      </c>
      <c r="CC30" s="22" t="s">
        <v>81</v>
      </c>
      <c r="CD30" s="22">
        <v>0.14000000000000001</v>
      </c>
      <c r="CE30" s="22">
        <v>1.4</v>
      </c>
      <c r="CF30" s="22" t="s">
        <v>79</v>
      </c>
      <c r="CG30" s="22" t="s">
        <v>85</v>
      </c>
      <c r="CH30" s="22">
        <v>3.4000000000000002E-2</v>
      </c>
      <c r="CI30" s="22">
        <v>1.35</v>
      </c>
      <c r="CJ30" s="22" t="s">
        <v>81</v>
      </c>
      <c r="CK30" s="22">
        <v>20</v>
      </c>
      <c r="CL30" s="22">
        <v>3.1E-2</v>
      </c>
      <c r="CM30" s="22" t="s">
        <v>85</v>
      </c>
      <c r="CN30" s="22">
        <v>33.200000000000003</v>
      </c>
      <c r="CO30" s="22" t="s">
        <v>81</v>
      </c>
      <c r="CP30" s="22">
        <v>5.0000000000000001E-3</v>
      </c>
      <c r="CQ30" s="22" t="s">
        <v>81</v>
      </c>
      <c r="CR30" s="22" t="s">
        <v>79</v>
      </c>
      <c r="CS30" s="22">
        <v>7.0000000000000001E-3</v>
      </c>
      <c r="CT30" s="22" t="s">
        <v>81</v>
      </c>
      <c r="CU30" s="22" t="s">
        <v>86</v>
      </c>
      <c r="CV30" s="22" t="s">
        <v>78</v>
      </c>
      <c r="CW30" s="22">
        <v>0.75800000000000001</v>
      </c>
      <c r="CX30" s="22">
        <v>5.1999999999999998E-2</v>
      </c>
      <c r="CY30" s="23" t="s">
        <v>78</v>
      </c>
    </row>
    <row r="31" spans="1:103" x14ac:dyDescent="0.2">
      <c r="A31" s="19" t="s">
        <v>75</v>
      </c>
      <c r="B31" s="24">
        <v>25</v>
      </c>
      <c r="C31" s="24">
        <v>26</v>
      </c>
      <c r="D31" s="25" t="s">
        <v>125</v>
      </c>
      <c r="E31" s="25" t="s">
        <v>77</v>
      </c>
      <c r="F31" s="21">
        <v>990040</v>
      </c>
      <c r="G31" s="26" t="s">
        <v>97</v>
      </c>
      <c r="H31" s="26">
        <v>11350</v>
      </c>
      <c r="I31" s="22">
        <v>229</v>
      </c>
      <c r="J31" s="22">
        <v>6.59</v>
      </c>
      <c r="K31" s="22">
        <v>114</v>
      </c>
      <c r="L31" s="22">
        <v>49.6</v>
      </c>
      <c r="M31" s="22">
        <v>83</v>
      </c>
      <c r="N31" s="22">
        <v>36.200000000000003</v>
      </c>
      <c r="O31" s="22">
        <v>187</v>
      </c>
      <c r="P31" s="22">
        <v>2.75</v>
      </c>
      <c r="Q31" s="22">
        <v>20.6</v>
      </c>
      <c r="R31" s="22">
        <v>7880</v>
      </c>
      <c r="S31" s="22">
        <v>5.34</v>
      </c>
      <c r="T31" s="22">
        <v>1490</v>
      </c>
      <c r="U31" s="22">
        <v>3100</v>
      </c>
      <c r="V31" s="22">
        <v>976</v>
      </c>
      <c r="W31" s="22">
        <v>78.2</v>
      </c>
      <c r="X31" s="22">
        <v>7.2</v>
      </c>
      <c r="Y31" s="22">
        <v>320</v>
      </c>
      <c r="Z31" s="22">
        <v>2.8</v>
      </c>
      <c r="AA31" s="22">
        <v>1805</v>
      </c>
      <c r="AB31" s="22">
        <v>0.4</v>
      </c>
      <c r="AC31" s="22">
        <v>25.8</v>
      </c>
      <c r="AD31" s="22">
        <v>127.5</v>
      </c>
      <c r="AE31" s="22">
        <v>0.12</v>
      </c>
      <c r="AF31" s="22">
        <v>6.47</v>
      </c>
      <c r="AG31" s="22">
        <v>10.7</v>
      </c>
      <c r="AH31" s="22">
        <v>915</v>
      </c>
      <c r="AI31" s="22">
        <v>13.4</v>
      </c>
      <c r="AJ31" s="22">
        <v>478</v>
      </c>
      <c r="AK31" s="22">
        <v>38.700000000000003</v>
      </c>
      <c r="AL31" s="22">
        <v>153</v>
      </c>
      <c r="AM31" s="22">
        <v>22.6</v>
      </c>
      <c r="AN31" s="22">
        <v>3.57</v>
      </c>
      <c r="AO31" s="22">
        <v>39.1</v>
      </c>
      <c r="AP31" s="22">
        <v>2.96</v>
      </c>
      <c r="AQ31" s="22">
        <v>0.62</v>
      </c>
      <c r="AR31" s="22">
        <v>0.03</v>
      </c>
      <c r="AS31" s="22">
        <v>1.53</v>
      </c>
      <c r="AT31" s="22">
        <v>3.4000000000000002E-2</v>
      </c>
      <c r="AU31" s="22">
        <v>0.22</v>
      </c>
      <c r="AV31" s="22">
        <v>10.6</v>
      </c>
      <c r="AW31" s="22">
        <v>4.6399999999999997</v>
      </c>
      <c r="AX31" s="22">
        <v>0.22</v>
      </c>
      <c r="AY31" s="22">
        <v>2.54</v>
      </c>
      <c r="AZ31" s="22">
        <v>11.75</v>
      </c>
      <c r="BA31" s="22">
        <v>100.41</v>
      </c>
      <c r="BB31" s="22">
        <v>0.01</v>
      </c>
      <c r="BC31" s="22" t="s">
        <v>78</v>
      </c>
      <c r="BD31" s="22" t="s">
        <v>78</v>
      </c>
      <c r="BE31" s="22" t="s">
        <v>79</v>
      </c>
      <c r="BF31" s="22" t="s">
        <v>80</v>
      </c>
      <c r="BG31" s="22">
        <v>2.8</v>
      </c>
      <c r="BH31" s="22" t="s">
        <v>78</v>
      </c>
      <c r="BI31" s="22">
        <v>1780</v>
      </c>
      <c r="BJ31" s="22">
        <v>0.30099999999999999</v>
      </c>
      <c r="BK31" s="22">
        <v>8.9999999999999993E-3</v>
      </c>
      <c r="BL31" s="22">
        <v>3.7999999999999999E-2</v>
      </c>
      <c r="BM31" s="22">
        <v>0.21</v>
      </c>
      <c r="BN31" s="22">
        <v>3.2000000000000001E-2</v>
      </c>
      <c r="BO31" s="22">
        <v>3.3000000000000002E-2</v>
      </c>
      <c r="BP31" s="22">
        <v>8.0000000000000002E-3</v>
      </c>
      <c r="BQ31" s="22" t="s">
        <v>79</v>
      </c>
      <c r="BR31" s="22">
        <v>3.5000000000000003E-2</v>
      </c>
      <c r="BS31" s="22" t="s">
        <v>81</v>
      </c>
      <c r="BT31" s="22">
        <v>8.9999999999999993E-3</v>
      </c>
      <c r="BU31" s="22">
        <v>70</v>
      </c>
      <c r="BV31" s="22">
        <v>0.36199999999999999</v>
      </c>
      <c r="BW31" s="22" t="s">
        <v>82</v>
      </c>
      <c r="BX31" s="22">
        <v>4.0000000000000001E-3</v>
      </c>
      <c r="BY31" s="22">
        <v>370</v>
      </c>
      <c r="BZ31" s="22">
        <v>3.1</v>
      </c>
      <c r="CA31" s="22">
        <v>0.03</v>
      </c>
      <c r="CB31" s="22" t="s">
        <v>84</v>
      </c>
      <c r="CC31" s="22" t="s">
        <v>81</v>
      </c>
      <c r="CD31" s="22">
        <v>0.17</v>
      </c>
      <c r="CE31" s="22">
        <v>0.8</v>
      </c>
      <c r="CF31" s="22">
        <v>6</v>
      </c>
      <c r="CG31" s="22" t="s">
        <v>85</v>
      </c>
      <c r="CH31" s="22">
        <v>7.0999999999999994E-2</v>
      </c>
      <c r="CI31" s="22">
        <v>0.48</v>
      </c>
      <c r="CJ31" s="22" t="s">
        <v>81</v>
      </c>
      <c r="CK31" s="22">
        <v>20</v>
      </c>
      <c r="CL31" s="22">
        <v>0.03</v>
      </c>
      <c r="CM31" s="22" t="s">
        <v>85</v>
      </c>
      <c r="CN31" s="22">
        <v>16.899999999999999</v>
      </c>
      <c r="CO31" s="22" t="s">
        <v>81</v>
      </c>
      <c r="CP31" s="22">
        <v>5.0000000000000001E-3</v>
      </c>
      <c r="CQ31" s="22" t="s">
        <v>81</v>
      </c>
      <c r="CR31" s="22" t="s">
        <v>79</v>
      </c>
      <c r="CS31" s="22">
        <v>4.0000000000000001E-3</v>
      </c>
      <c r="CT31" s="22" t="s">
        <v>81</v>
      </c>
      <c r="CU31" s="22" t="s">
        <v>86</v>
      </c>
      <c r="CV31" s="22" t="s">
        <v>78</v>
      </c>
      <c r="CW31" s="22">
        <v>0.53500000000000003</v>
      </c>
      <c r="CX31" s="22">
        <v>2.5999999999999999E-2</v>
      </c>
      <c r="CY31" s="23" t="s">
        <v>78</v>
      </c>
    </row>
    <row r="32" spans="1:103" x14ac:dyDescent="0.2">
      <c r="A32" s="19" t="s">
        <v>75</v>
      </c>
      <c r="B32" s="2" t="s">
        <v>126</v>
      </c>
      <c r="C32" s="2"/>
      <c r="D32" s="27" t="s">
        <v>127</v>
      </c>
      <c r="E32" s="27" t="s">
        <v>107</v>
      </c>
      <c r="F32" s="21">
        <v>990040</v>
      </c>
      <c r="G32" s="22">
        <v>4230</v>
      </c>
      <c r="H32" s="22">
        <v>3220</v>
      </c>
      <c r="I32" s="22">
        <v>61</v>
      </c>
      <c r="J32" s="22">
        <v>2.93</v>
      </c>
      <c r="K32" s="22">
        <v>22.5</v>
      </c>
      <c r="L32" s="22">
        <v>7.44</v>
      </c>
      <c r="M32" s="22">
        <v>18.75</v>
      </c>
      <c r="N32" s="22">
        <v>16.600000000000001</v>
      </c>
      <c r="O32" s="22">
        <v>45.2</v>
      </c>
      <c r="P32" s="22">
        <v>1.56</v>
      </c>
      <c r="Q32" s="22">
        <v>3.45</v>
      </c>
      <c r="R32" s="22">
        <v>2430</v>
      </c>
      <c r="S32" s="22">
        <v>0.64</v>
      </c>
      <c r="T32" s="22">
        <v>254</v>
      </c>
      <c r="U32" s="22">
        <v>680</v>
      </c>
      <c r="V32" s="22">
        <v>243</v>
      </c>
      <c r="W32" s="22">
        <v>72.900000000000006</v>
      </c>
      <c r="X32" s="22">
        <v>7.7</v>
      </c>
      <c r="Y32" s="22">
        <v>75.8</v>
      </c>
      <c r="Z32" s="22">
        <v>5.0999999999999996</v>
      </c>
      <c r="AA32" s="22">
        <v>6700</v>
      </c>
      <c r="AB32" s="22">
        <v>1.8</v>
      </c>
      <c r="AC32" s="22">
        <v>6.13</v>
      </c>
      <c r="AD32" s="22">
        <v>121</v>
      </c>
      <c r="AE32" s="22">
        <v>0.28999999999999998</v>
      </c>
      <c r="AF32" s="22">
        <v>0.94</v>
      </c>
      <c r="AG32" s="22">
        <v>3.35</v>
      </c>
      <c r="AH32" s="22">
        <v>52</v>
      </c>
      <c r="AI32" s="22">
        <v>1.5</v>
      </c>
      <c r="AJ32" s="22">
        <v>76.099999999999994</v>
      </c>
      <c r="AK32" s="22">
        <v>5.09</v>
      </c>
      <c r="AL32" s="22">
        <v>68</v>
      </c>
      <c r="AM32" s="22">
        <v>35.6</v>
      </c>
      <c r="AN32" s="22">
        <v>10</v>
      </c>
      <c r="AO32" s="22">
        <v>7.58</v>
      </c>
      <c r="AP32" s="22">
        <v>17.850000000000001</v>
      </c>
      <c r="AQ32" s="22">
        <v>3.5</v>
      </c>
      <c r="AR32" s="22">
        <v>4.6500000000000004</v>
      </c>
      <c r="AS32" s="22">
        <v>1.22</v>
      </c>
      <c r="AT32" s="22">
        <v>8.9999999999999993E-3</v>
      </c>
      <c r="AU32" s="22">
        <v>0.45</v>
      </c>
      <c r="AV32" s="22">
        <v>0.75</v>
      </c>
      <c r="AW32" s="22">
        <v>0.19</v>
      </c>
      <c r="AX32" s="22">
        <v>0.74</v>
      </c>
      <c r="AY32" s="22">
        <v>0.48</v>
      </c>
      <c r="AZ32" s="22">
        <v>18.100000000000001</v>
      </c>
      <c r="BA32" s="22">
        <v>101.12</v>
      </c>
      <c r="BB32" s="22"/>
      <c r="BC32" s="22"/>
      <c r="BD32" s="22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8"/>
    </row>
    <row r="33" spans="1:103" x14ac:dyDescent="0.2">
      <c r="A33" s="19" t="s">
        <v>75</v>
      </c>
      <c r="B33" s="24">
        <v>26</v>
      </c>
      <c r="C33" s="24">
        <v>27</v>
      </c>
      <c r="D33" s="25" t="s">
        <v>128</v>
      </c>
      <c r="E33" s="25" t="s">
        <v>77</v>
      </c>
      <c r="F33" s="21">
        <v>990040</v>
      </c>
      <c r="G33" s="22">
        <v>4420</v>
      </c>
      <c r="H33" s="22">
        <v>7600</v>
      </c>
      <c r="I33" s="22">
        <v>75</v>
      </c>
      <c r="J33" s="22">
        <v>3.21</v>
      </c>
      <c r="K33" s="22">
        <v>26.9</v>
      </c>
      <c r="L33" s="22">
        <v>10.85</v>
      </c>
      <c r="M33" s="22">
        <v>29.8</v>
      </c>
      <c r="N33" s="22">
        <v>17.3</v>
      </c>
      <c r="O33" s="22">
        <v>58.5</v>
      </c>
      <c r="P33" s="22">
        <v>3.45</v>
      </c>
      <c r="Q33" s="22">
        <v>4.4000000000000004</v>
      </c>
      <c r="R33" s="22">
        <v>5510</v>
      </c>
      <c r="S33" s="22">
        <v>1.32</v>
      </c>
      <c r="T33" s="22">
        <v>1790</v>
      </c>
      <c r="U33" s="22">
        <v>1685</v>
      </c>
      <c r="V33" s="22">
        <v>611</v>
      </c>
      <c r="W33" s="22">
        <v>109</v>
      </c>
      <c r="X33" s="22">
        <v>3.9</v>
      </c>
      <c r="Y33" s="22">
        <v>140.5</v>
      </c>
      <c r="Z33" s="22">
        <v>7.7</v>
      </c>
      <c r="AA33" s="22">
        <v>1055</v>
      </c>
      <c r="AB33" s="22">
        <v>1.9</v>
      </c>
      <c r="AC33" s="22">
        <v>8.15</v>
      </c>
      <c r="AD33" s="22">
        <v>68.099999999999994</v>
      </c>
      <c r="AE33" s="22">
        <v>0.37</v>
      </c>
      <c r="AF33" s="22">
        <v>1.23</v>
      </c>
      <c r="AG33" s="22">
        <v>7.93</v>
      </c>
      <c r="AH33" s="22">
        <v>478</v>
      </c>
      <c r="AI33" s="22">
        <v>41.4</v>
      </c>
      <c r="AJ33" s="22">
        <v>105.5</v>
      </c>
      <c r="AK33" s="22">
        <v>7.29</v>
      </c>
      <c r="AL33" s="22">
        <v>197</v>
      </c>
      <c r="AM33" s="22">
        <v>57.3</v>
      </c>
      <c r="AN33" s="22">
        <v>4.1900000000000004</v>
      </c>
      <c r="AO33" s="22">
        <v>24.1</v>
      </c>
      <c r="AP33" s="22">
        <v>1.1200000000000001</v>
      </c>
      <c r="AQ33" s="22">
        <v>1.19</v>
      </c>
      <c r="AR33" s="22">
        <v>0.02</v>
      </c>
      <c r="AS33" s="22">
        <v>1.05</v>
      </c>
      <c r="AT33" s="22">
        <v>1.2E-2</v>
      </c>
      <c r="AU33" s="22">
        <v>0.64</v>
      </c>
      <c r="AV33" s="22">
        <v>1.76</v>
      </c>
      <c r="AW33" s="22">
        <v>2.17</v>
      </c>
      <c r="AX33" s="22">
        <v>0.12</v>
      </c>
      <c r="AY33" s="22">
        <v>0.53</v>
      </c>
      <c r="AZ33" s="22">
        <v>7.69</v>
      </c>
      <c r="BA33" s="22">
        <v>101.89</v>
      </c>
      <c r="BB33" s="22">
        <v>0.01</v>
      </c>
      <c r="BC33" s="22" t="s">
        <v>78</v>
      </c>
      <c r="BD33" s="22" t="s">
        <v>78</v>
      </c>
      <c r="BE33" s="22" t="s">
        <v>79</v>
      </c>
      <c r="BF33" s="22" t="s">
        <v>80</v>
      </c>
      <c r="BG33" s="22">
        <v>2</v>
      </c>
      <c r="BH33" s="22" t="s">
        <v>78</v>
      </c>
      <c r="BI33" s="22">
        <v>1490</v>
      </c>
      <c r="BJ33" s="22">
        <v>0.35299999999999998</v>
      </c>
      <c r="BK33" s="22">
        <v>6.0999999999999999E-2</v>
      </c>
      <c r="BL33" s="22">
        <v>3.5000000000000003E-2</v>
      </c>
      <c r="BM33" s="22">
        <v>1.22</v>
      </c>
      <c r="BN33" s="22">
        <v>0.01</v>
      </c>
      <c r="BO33" s="22">
        <v>8.9999999999999993E-3</v>
      </c>
      <c r="BP33" s="22" t="s">
        <v>92</v>
      </c>
      <c r="BQ33" s="22" t="s">
        <v>79</v>
      </c>
      <c r="BR33" s="22">
        <v>0.01</v>
      </c>
      <c r="BS33" s="22" t="s">
        <v>81</v>
      </c>
      <c r="BT33" s="22">
        <v>2E-3</v>
      </c>
      <c r="BU33" s="22">
        <v>80</v>
      </c>
      <c r="BV33" s="22">
        <v>0.46700000000000003</v>
      </c>
      <c r="BW33" s="22" t="s">
        <v>82</v>
      </c>
      <c r="BX33" s="22">
        <v>2E-3</v>
      </c>
      <c r="BY33" s="22">
        <v>362</v>
      </c>
      <c r="BZ33" s="22">
        <v>21.2</v>
      </c>
      <c r="CA33" s="22">
        <v>1.96</v>
      </c>
      <c r="CB33" s="22" t="s">
        <v>84</v>
      </c>
      <c r="CC33" s="22" t="s">
        <v>81</v>
      </c>
      <c r="CD33" s="22">
        <v>0.11</v>
      </c>
      <c r="CE33" s="22">
        <v>1.3</v>
      </c>
      <c r="CF33" s="22" t="s">
        <v>79</v>
      </c>
      <c r="CG33" s="22" t="s">
        <v>85</v>
      </c>
      <c r="CH33" s="22">
        <v>4.3999999999999997E-2</v>
      </c>
      <c r="CI33" s="22">
        <v>0.9</v>
      </c>
      <c r="CJ33" s="22">
        <v>7.0000000000000001E-3</v>
      </c>
      <c r="CK33" s="22">
        <v>100</v>
      </c>
      <c r="CL33" s="22">
        <v>0.01</v>
      </c>
      <c r="CM33" s="22" t="s">
        <v>85</v>
      </c>
      <c r="CN33" s="22">
        <v>14.85</v>
      </c>
      <c r="CO33" s="22" t="s">
        <v>81</v>
      </c>
      <c r="CP33" s="22" t="s">
        <v>83</v>
      </c>
      <c r="CQ33" s="22" t="s">
        <v>81</v>
      </c>
      <c r="CR33" s="22" t="s">
        <v>79</v>
      </c>
      <c r="CS33" s="22" t="s">
        <v>83</v>
      </c>
      <c r="CT33" s="22" t="s">
        <v>81</v>
      </c>
      <c r="CU33" s="22" t="s">
        <v>86</v>
      </c>
      <c r="CV33" s="22">
        <v>0.03</v>
      </c>
      <c r="CW33" s="22">
        <v>0.17499999999999999</v>
      </c>
      <c r="CX33" s="22">
        <v>8.9999999999999993E-3</v>
      </c>
      <c r="CY33" s="23" t="s">
        <v>78</v>
      </c>
    </row>
    <row r="34" spans="1:103" x14ac:dyDescent="0.2">
      <c r="A34" s="19" t="s">
        <v>75</v>
      </c>
      <c r="B34" s="24">
        <v>27</v>
      </c>
      <c r="C34" s="24">
        <v>28</v>
      </c>
      <c r="D34" s="25" t="s">
        <v>129</v>
      </c>
      <c r="E34" s="25" t="s">
        <v>77</v>
      </c>
      <c r="F34" s="21">
        <v>990040</v>
      </c>
      <c r="G34" s="26" t="s">
        <v>97</v>
      </c>
      <c r="H34" s="26">
        <v>22600</v>
      </c>
      <c r="I34" s="22">
        <v>141</v>
      </c>
      <c r="J34" s="22">
        <v>3.44</v>
      </c>
      <c r="K34" s="22">
        <v>84.6</v>
      </c>
      <c r="L34" s="22">
        <v>35.9</v>
      </c>
      <c r="M34" s="22">
        <v>87.9</v>
      </c>
      <c r="N34" s="22">
        <v>36.1</v>
      </c>
      <c r="O34" s="22">
        <v>177</v>
      </c>
      <c r="P34" s="22">
        <v>2.56</v>
      </c>
      <c r="Q34" s="22">
        <v>14.6</v>
      </c>
      <c r="R34" s="26">
        <v>17850</v>
      </c>
      <c r="S34" s="22">
        <v>3.63</v>
      </c>
      <c r="T34" s="26">
        <v>5990</v>
      </c>
      <c r="U34" s="22">
        <v>4710</v>
      </c>
      <c r="V34" s="26">
        <v>1800</v>
      </c>
      <c r="W34" s="22">
        <v>52.9</v>
      </c>
      <c r="X34" s="22">
        <v>7.4</v>
      </c>
      <c r="Y34" s="22">
        <v>379</v>
      </c>
      <c r="Z34" s="22">
        <v>8.3000000000000007</v>
      </c>
      <c r="AA34" s="22">
        <v>2190</v>
      </c>
      <c r="AB34" s="22">
        <v>0.6</v>
      </c>
      <c r="AC34" s="22">
        <v>24.8</v>
      </c>
      <c r="AD34" s="22">
        <v>162</v>
      </c>
      <c r="AE34" s="22">
        <v>0.14000000000000001</v>
      </c>
      <c r="AF34" s="22">
        <v>4.4400000000000004</v>
      </c>
      <c r="AG34" s="22">
        <v>11.1</v>
      </c>
      <c r="AH34" s="22">
        <v>1045</v>
      </c>
      <c r="AI34" s="22">
        <v>24.6</v>
      </c>
      <c r="AJ34" s="22">
        <v>362</v>
      </c>
      <c r="AK34" s="22">
        <v>26.2</v>
      </c>
      <c r="AL34" s="22">
        <v>121</v>
      </c>
      <c r="AM34" s="22">
        <v>24</v>
      </c>
      <c r="AN34" s="22">
        <v>2.0699999999999998</v>
      </c>
      <c r="AO34" s="22">
        <v>41.8</v>
      </c>
      <c r="AP34" s="22">
        <v>1.66</v>
      </c>
      <c r="AQ34" s="22">
        <v>0.65</v>
      </c>
      <c r="AR34" s="22">
        <v>0.05</v>
      </c>
      <c r="AS34" s="22">
        <v>0.65</v>
      </c>
      <c r="AT34" s="22">
        <v>2.1999999999999999E-2</v>
      </c>
      <c r="AU34" s="22">
        <v>0.24</v>
      </c>
      <c r="AV34" s="22">
        <v>8.5399999999999991</v>
      </c>
      <c r="AW34" s="22">
        <v>4.84</v>
      </c>
      <c r="AX34" s="22">
        <v>0.28000000000000003</v>
      </c>
      <c r="AY34" s="22">
        <v>2.25</v>
      </c>
      <c r="AZ34" s="22">
        <v>11.2</v>
      </c>
      <c r="BA34" s="22">
        <v>98.25</v>
      </c>
      <c r="BB34" s="22">
        <v>0.01</v>
      </c>
      <c r="BC34" s="22" t="s">
        <v>78</v>
      </c>
      <c r="BD34" s="22" t="s">
        <v>78</v>
      </c>
      <c r="BE34" s="22" t="s">
        <v>79</v>
      </c>
      <c r="BF34" s="22" t="s">
        <v>80</v>
      </c>
      <c r="BG34" s="22">
        <v>2.2000000000000002</v>
      </c>
      <c r="BH34" s="22" t="s">
        <v>78</v>
      </c>
      <c r="BI34" s="22">
        <v>1260</v>
      </c>
      <c r="BJ34" s="22">
        <v>0.371</v>
      </c>
      <c r="BK34" s="22">
        <v>8.0000000000000002E-3</v>
      </c>
      <c r="BL34" s="22">
        <v>2.5999999999999999E-2</v>
      </c>
      <c r="BM34" s="22">
        <v>0.26</v>
      </c>
      <c r="BN34" s="22">
        <v>2.1999999999999999E-2</v>
      </c>
      <c r="BO34" s="22">
        <v>0.02</v>
      </c>
      <c r="BP34" s="22">
        <v>5.0000000000000001E-3</v>
      </c>
      <c r="BQ34" s="22" t="s">
        <v>79</v>
      </c>
      <c r="BR34" s="22">
        <v>0.02</v>
      </c>
      <c r="BS34" s="22" t="s">
        <v>81</v>
      </c>
      <c r="BT34" s="22">
        <v>6.0000000000000001E-3</v>
      </c>
      <c r="BU34" s="22">
        <v>60</v>
      </c>
      <c r="BV34" s="22">
        <v>0.73299999999999998</v>
      </c>
      <c r="BW34" s="22" t="s">
        <v>82</v>
      </c>
      <c r="BX34" s="22">
        <v>3.0000000000000001E-3</v>
      </c>
      <c r="BY34" s="22">
        <v>273</v>
      </c>
      <c r="BZ34" s="22">
        <v>9</v>
      </c>
      <c r="CA34" s="22">
        <v>0.04</v>
      </c>
      <c r="CB34" s="22" t="s">
        <v>84</v>
      </c>
      <c r="CC34" s="22" t="s">
        <v>81</v>
      </c>
      <c r="CD34" s="22">
        <v>0.16</v>
      </c>
      <c r="CE34" s="22">
        <v>0.7</v>
      </c>
      <c r="CF34" s="22" t="s">
        <v>79</v>
      </c>
      <c r="CG34" s="22" t="s">
        <v>85</v>
      </c>
      <c r="CH34" s="22">
        <v>5.1999999999999998E-2</v>
      </c>
      <c r="CI34" s="22">
        <v>0.38</v>
      </c>
      <c r="CJ34" s="22" t="s">
        <v>81</v>
      </c>
      <c r="CK34" s="22">
        <v>30</v>
      </c>
      <c r="CL34" s="22">
        <v>2.1000000000000001E-2</v>
      </c>
      <c r="CM34" s="22" t="s">
        <v>85</v>
      </c>
      <c r="CN34" s="22">
        <v>11.2</v>
      </c>
      <c r="CO34" s="22" t="s">
        <v>81</v>
      </c>
      <c r="CP34" s="22">
        <v>3.0000000000000001E-3</v>
      </c>
      <c r="CQ34" s="22" t="s">
        <v>81</v>
      </c>
      <c r="CR34" s="22" t="s">
        <v>79</v>
      </c>
      <c r="CS34" s="22">
        <v>2E-3</v>
      </c>
      <c r="CT34" s="22" t="s">
        <v>81</v>
      </c>
      <c r="CU34" s="22" t="s">
        <v>86</v>
      </c>
      <c r="CV34" s="22" t="s">
        <v>78</v>
      </c>
      <c r="CW34" s="22">
        <v>0.38500000000000001</v>
      </c>
      <c r="CX34" s="22">
        <v>1.6E-2</v>
      </c>
      <c r="CY34" s="23" t="s">
        <v>78</v>
      </c>
    </row>
    <row r="35" spans="1:103" x14ac:dyDescent="0.2">
      <c r="A35" s="19" t="s">
        <v>75</v>
      </c>
      <c r="B35" s="24">
        <v>28</v>
      </c>
      <c r="C35" s="24">
        <v>29</v>
      </c>
      <c r="D35" s="25" t="s">
        <v>130</v>
      </c>
      <c r="E35" s="25" t="s">
        <v>77</v>
      </c>
      <c r="F35" s="21">
        <v>990040</v>
      </c>
      <c r="G35" s="26" t="s">
        <v>97</v>
      </c>
      <c r="H35" s="26">
        <v>16600</v>
      </c>
      <c r="I35" s="22">
        <v>65</v>
      </c>
      <c r="J35" s="22">
        <v>1.9</v>
      </c>
      <c r="K35" s="22">
        <v>64.8</v>
      </c>
      <c r="L35" s="22">
        <v>24.5</v>
      </c>
      <c r="M35" s="22">
        <v>78.2</v>
      </c>
      <c r="N35" s="22">
        <v>33.5</v>
      </c>
      <c r="O35" s="22">
        <v>152</v>
      </c>
      <c r="P35" s="22">
        <v>1.66</v>
      </c>
      <c r="Q35" s="22">
        <v>10.3</v>
      </c>
      <c r="R35" s="26">
        <v>12200</v>
      </c>
      <c r="S35" s="22">
        <v>2.97</v>
      </c>
      <c r="T35" s="22">
        <v>2320</v>
      </c>
      <c r="U35" s="22">
        <v>4300</v>
      </c>
      <c r="V35" s="26">
        <v>1430</v>
      </c>
      <c r="W35" s="22">
        <v>52.7</v>
      </c>
      <c r="X35" s="22">
        <v>4.3</v>
      </c>
      <c r="Y35" s="22">
        <v>346</v>
      </c>
      <c r="Z35" s="22">
        <v>4.5999999999999996</v>
      </c>
      <c r="AA35" s="22">
        <v>1670</v>
      </c>
      <c r="AB35" s="22">
        <v>0.2</v>
      </c>
      <c r="AC35" s="22">
        <v>19.350000000000001</v>
      </c>
      <c r="AD35" s="22">
        <v>154</v>
      </c>
      <c r="AE35" s="22">
        <v>0.28999999999999998</v>
      </c>
      <c r="AF35" s="22">
        <v>2.89</v>
      </c>
      <c r="AG35" s="22">
        <v>8.69</v>
      </c>
      <c r="AH35" s="22">
        <v>803</v>
      </c>
      <c r="AI35" s="22">
        <v>9.4</v>
      </c>
      <c r="AJ35" s="22">
        <v>245</v>
      </c>
      <c r="AK35" s="22">
        <v>18.649999999999999</v>
      </c>
      <c r="AL35" s="22">
        <v>107</v>
      </c>
      <c r="AM35" s="22">
        <v>39.1</v>
      </c>
      <c r="AN35" s="22">
        <v>3.19</v>
      </c>
      <c r="AO35" s="22">
        <v>32.5</v>
      </c>
      <c r="AP35" s="22">
        <v>0.89</v>
      </c>
      <c r="AQ35" s="22">
        <v>0.65</v>
      </c>
      <c r="AR35" s="22">
        <v>0.04</v>
      </c>
      <c r="AS35" s="22">
        <v>0.65</v>
      </c>
      <c r="AT35" s="22">
        <v>1.0999999999999999E-2</v>
      </c>
      <c r="AU35" s="22">
        <v>0.51</v>
      </c>
      <c r="AV35" s="22">
        <v>9.6</v>
      </c>
      <c r="AW35" s="22">
        <v>3.27</v>
      </c>
      <c r="AX35" s="22">
        <v>0.22</v>
      </c>
      <c r="AY35" s="22">
        <v>2.35</v>
      </c>
      <c r="AZ35" s="22">
        <v>7.13</v>
      </c>
      <c r="BA35" s="22">
        <v>100.11</v>
      </c>
      <c r="BB35" s="22">
        <v>0.01</v>
      </c>
      <c r="BC35" s="22" t="s">
        <v>78</v>
      </c>
      <c r="BD35" s="22" t="s">
        <v>78</v>
      </c>
      <c r="BE35" s="22" t="s">
        <v>79</v>
      </c>
      <c r="BF35" s="22" t="s">
        <v>80</v>
      </c>
      <c r="BG35" s="22">
        <v>2.5</v>
      </c>
      <c r="BH35" s="22" t="s">
        <v>78</v>
      </c>
      <c r="BI35" s="22">
        <v>1340</v>
      </c>
      <c r="BJ35" s="22">
        <v>0.48499999999999999</v>
      </c>
      <c r="BK35" s="22">
        <v>5.0000000000000001E-3</v>
      </c>
      <c r="BL35" s="22">
        <v>3.2000000000000001E-2</v>
      </c>
      <c r="BM35" s="22">
        <v>0.08</v>
      </c>
      <c r="BN35" s="22">
        <v>8.9999999999999993E-3</v>
      </c>
      <c r="BO35" s="22">
        <v>7.0000000000000001E-3</v>
      </c>
      <c r="BP35" s="22" t="s">
        <v>92</v>
      </c>
      <c r="BQ35" s="22" t="s">
        <v>79</v>
      </c>
      <c r="BR35" s="22">
        <v>0.01</v>
      </c>
      <c r="BS35" s="22" t="s">
        <v>81</v>
      </c>
      <c r="BT35" s="22">
        <v>2E-3</v>
      </c>
      <c r="BU35" s="22">
        <v>50</v>
      </c>
      <c r="BV35" s="22">
        <v>0.54400000000000004</v>
      </c>
      <c r="BW35" s="22" t="s">
        <v>82</v>
      </c>
      <c r="BX35" s="22" t="s">
        <v>83</v>
      </c>
      <c r="BY35" s="22">
        <v>282</v>
      </c>
      <c r="BZ35" s="22">
        <v>2.5</v>
      </c>
      <c r="CA35" s="22">
        <v>0.02</v>
      </c>
      <c r="CB35" s="22" t="s">
        <v>84</v>
      </c>
      <c r="CC35" s="22" t="s">
        <v>81</v>
      </c>
      <c r="CD35" s="22">
        <v>0.15</v>
      </c>
      <c r="CE35" s="22">
        <v>0.3</v>
      </c>
      <c r="CF35" s="22">
        <v>5</v>
      </c>
      <c r="CG35" s="22" t="s">
        <v>85</v>
      </c>
      <c r="CH35" s="22">
        <v>4.4999999999999998E-2</v>
      </c>
      <c r="CI35" s="22">
        <v>0.49</v>
      </c>
      <c r="CJ35" s="22" t="s">
        <v>81</v>
      </c>
      <c r="CK35" s="22">
        <v>20</v>
      </c>
      <c r="CL35" s="22">
        <v>1.7999999999999999E-2</v>
      </c>
      <c r="CM35" s="22" t="s">
        <v>85</v>
      </c>
      <c r="CN35" s="22">
        <v>13.15</v>
      </c>
      <c r="CO35" s="22">
        <v>7.0000000000000001E-3</v>
      </c>
      <c r="CP35" s="22" t="s">
        <v>83</v>
      </c>
      <c r="CQ35" s="22" t="s">
        <v>81</v>
      </c>
      <c r="CR35" s="22" t="s">
        <v>79</v>
      </c>
      <c r="CS35" s="22" t="s">
        <v>83</v>
      </c>
      <c r="CT35" s="22" t="s">
        <v>81</v>
      </c>
      <c r="CU35" s="22" t="s">
        <v>86</v>
      </c>
      <c r="CV35" s="22" t="s">
        <v>78</v>
      </c>
      <c r="CW35" s="22">
        <v>0.151</v>
      </c>
      <c r="CX35" s="22">
        <v>6.0000000000000001E-3</v>
      </c>
      <c r="CY35" s="23" t="s">
        <v>78</v>
      </c>
    </row>
    <row r="36" spans="1:103" x14ac:dyDescent="0.2">
      <c r="A36" s="19" t="s">
        <v>75</v>
      </c>
      <c r="B36" s="24">
        <v>29</v>
      </c>
      <c r="C36" s="24">
        <v>30</v>
      </c>
      <c r="D36" s="25" t="s">
        <v>131</v>
      </c>
      <c r="E36" s="25" t="s">
        <v>77</v>
      </c>
      <c r="F36" s="21">
        <v>990040</v>
      </c>
      <c r="G36" s="22">
        <v>7360</v>
      </c>
      <c r="H36" s="22">
        <v>5560</v>
      </c>
      <c r="I36" s="22">
        <v>47</v>
      </c>
      <c r="J36" s="22">
        <v>10.8</v>
      </c>
      <c r="K36" s="22">
        <v>38.200000000000003</v>
      </c>
      <c r="L36" s="22">
        <v>16.350000000000001</v>
      </c>
      <c r="M36" s="22">
        <v>32.1</v>
      </c>
      <c r="N36" s="22">
        <v>38.299999999999997</v>
      </c>
      <c r="O36" s="22">
        <v>69.099999999999994</v>
      </c>
      <c r="P36" s="22">
        <v>8.58</v>
      </c>
      <c r="Q36" s="22">
        <v>6.7</v>
      </c>
      <c r="R36" s="22">
        <v>3540</v>
      </c>
      <c r="S36" s="22">
        <v>1.74</v>
      </c>
      <c r="T36" s="22">
        <v>956</v>
      </c>
      <c r="U36" s="22">
        <v>1430</v>
      </c>
      <c r="V36" s="22">
        <v>497</v>
      </c>
      <c r="W36" s="22">
        <v>385</v>
      </c>
      <c r="X36" s="22">
        <v>3.9</v>
      </c>
      <c r="Y36" s="22">
        <v>134</v>
      </c>
      <c r="Z36" s="22">
        <v>5.8</v>
      </c>
      <c r="AA36" s="22">
        <v>1635</v>
      </c>
      <c r="AB36" s="22">
        <v>3.6</v>
      </c>
      <c r="AC36" s="22">
        <v>9.2799999999999994</v>
      </c>
      <c r="AD36" s="22">
        <v>70.099999999999994</v>
      </c>
      <c r="AE36" s="22">
        <v>1.44</v>
      </c>
      <c r="AF36" s="22">
        <v>2.08</v>
      </c>
      <c r="AG36" s="22">
        <v>21.7</v>
      </c>
      <c r="AH36" s="22">
        <v>488</v>
      </c>
      <c r="AI36" s="22">
        <v>5.8</v>
      </c>
      <c r="AJ36" s="22">
        <v>154.5</v>
      </c>
      <c r="AK36" s="22">
        <v>12</v>
      </c>
      <c r="AL36" s="22">
        <v>537</v>
      </c>
      <c r="AM36" s="22">
        <v>33.5</v>
      </c>
      <c r="AN36" s="22">
        <v>17.7</v>
      </c>
      <c r="AO36" s="22">
        <v>20.2</v>
      </c>
      <c r="AP36" s="22">
        <v>1.46</v>
      </c>
      <c r="AQ36" s="22">
        <v>2.83</v>
      </c>
      <c r="AR36" s="22">
        <v>0.08</v>
      </c>
      <c r="AS36" s="22">
        <v>3.99</v>
      </c>
      <c r="AT36" s="22">
        <v>7.0000000000000001E-3</v>
      </c>
      <c r="AU36" s="22">
        <v>2.41</v>
      </c>
      <c r="AV36" s="22">
        <v>2.2400000000000002</v>
      </c>
      <c r="AW36" s="22">
        <v>2.36</v>
      </c>
      <c r="AX36" s="22">
        <v>0.18</v>
      </c>
      <c r="AY36" s="22">
        <v>0.87</v>
      </c>
      <c r="AZ36" s="22">
        <v>13.5</v>
      </c>
      <c r="BA36" s="22">
        <v>101.33</v>
      </c>
      <c r="BB36" s="22" t="s">
        <v>78</v>
      </c>
      <c r="BC36" s="22" t="s">
        <v>78</v>
      </c>
      <c r="BD36" s="22" t="s">
        <v>78</v>
      </c>
      <c r="BE36" s="22">
        <v>7</v>
      </c>
      <c r="BF36" s="22" t="s">
        <v>80</v>
      </c>
      <c r="BG36" s="22">
        <v>2.6</v>
      </c>
      <c r="BH36" s="22" t="s">
        <v>78</v>
      </c>
      <c r="BI36" s="22">
        <v>3310</v>
      </c>
      <c r="BJ36" s="22">
        <v>0.14899999999999999</v>
      </c>
      <c r="BK36" s="22">
        <v>7.0000000000000001E-3</v>
      </c>
      <c r="BL36" s="22">
        <v>5.8999999999999997E-2</v>
      </c>
      <c r="BM36" s="22">
        <v>7.0000000000000007E-2</v>
      </c>
      <c r="BN36" s="22">
        <v>1.9E-2</v>
      </c>
      <c r="BO36" s="22">
        <v>1.7999999999999999E-2</v>
      </c>
      <c r="BP36" s="22" t="s">
        <v>92</v>
      </c>
      <c r="BQ36" s="22" t="s">
        <v>79</v>
      </c>
      <c r="BR36" s="22">
        <v>1.4E-2</v>
      </c>
      <c r="BS36" s="22" t="s">
        <v>81</v>
      </c>
      <c r="BT36" s="22">
        <v>6.0000000000000001E-3</v>
      </c>
      <c r="BU36" s="22">
        <v>180</v>
      </c>
      <c r="BV36" s="22">
        <v>6.9000000000000006E-2</v>
      </c>
      <c r="BW36" s="22" t="s">
        <v>82</v>
      </c>
      <c r="BX36" s="22">
        <v>2E-3</v>
      </c>
      <c r="BY36" s="22">
        <v>653</v>
      </c>
      <c r="BZ36" s="22">
        <v>3.4</v>
      </c>
      <c r="CA36" s="22">
        <v>0.02</v>
      </c>
      <c r="CB36" s="22">
        <v>60</v>
      </c>
      <c r="CC36" s="22" t="s">
        <v>81</v>
      </c>
      <c r="CD36" s="22" t="s">
        <v>85</v>
      </c>
      <c r="CE36" s="22">
        <v>0.5</v>
      </c>
      <c r="CF36" s="22" t="s">
        <v>79</v>
      </c>
      <c r="CG36" s="22" t="s">
        <v>85</v>
      </c>
      <c r="CH36" s="22">
        <v>1.6E-2</v>
      </c>
      <c r="CI36" s="22">
        <v>1.35</v>
      </c>
      <c r="CJ36" s="22">
        <v>1.4E-2</v>
      </c>
      <c r="CK36" s="22">
        <v>100</v>
      </c>
      <c r="CL36" s="22">
        <v>0.01</v>
      </c>
      <c r="CM36" s="22" t="s">
        <v>85</v>
      </c>
      <c r="CN36" s="22">
        <v>34.9</v>
      </c>
      <c r="CO36" s="22" t="s">
        <v>81</v>
      </c>
      <c r="CP36" s="22">
        <v>2E-3</v>
      </c>
      <c r="CQ36" s="22" t="s">
        <v>81</v>
      </c>
      <c r="CR36" s="22" t="s">
        <v>79</v>
      </c>
      <c r="CS36" s="22">
        <v>3.0000000000000001E-3</v>
      </c>
      <c r="CT36" s="22" t="s">
        <v>81</v>
      </c>
      <c r="CU36" s="22" t="s">
        <v>86</v>
      </c>
      <c r="CV36" s="22" t="s">
        <v>78</v>
      </c>
      <c r="CW36" s="22">
        <v>0.35099999999999998</v>
      </c>
      <c r="CX36" s="22">
        <v>1.7000000000000001E-2</v>
      </c>
      <c r="CY36" s="23" t="s">
        <v>78</v>
      </c>
    </row>
    <row r="37" spans="1:103" x14ac:dyDescent="0.2">
      <c r="A37" s="19" t="s">
        <v>75</v>
      </c>
      <c r="B37" s="24">
        <v>30</v>
      </c>
      <c r="C37" s="24">
        <v>31</v>
      </c>
      <c r="D37" s="25" t="s">
        <v>132</v>
      </c>
      <c r="E37" s="25" t="s">
        <v>77</v>
      </c>
      <c r="F37" s="21">
        <v>990040</v>
      </c>
      <c r="G37" s="22">
        <v>7650</v>
      </c>
      <c r="H37" s="22">
        <v>593</v>
      </c>
      <c r="I37" s="22">
        <v>32</v>
      </c>
      <c r="J37" s="22">
        <v>6.04</v>
      </c>
      <c r="K37" s="22">
        <v>12.7</v>
      </c>
      <c r="L37" s="22">
        <v>6.3</v>
      </c>
      <c r="M37" s="22">
        <v>7.04</v>
      </c>
      <c r="N37" s="22">
        <v>38.4</v>
      </c>
      <c r="O37" s="22">
        <v>17.7</v>
      </c>
      <c r="P37" s="22">
        <v>12.85</v>
      </c>
      <c r="Q37" s="22">
        <v>2.48</v>
      </c>
      <c r="R37" s="22">
        <v>391</v>
      </c>
      <c r="S37" s="22">
        <v>0.82</v>
      </c>
      <c r="T37" s="22">
        <v>192.5</v>
      </c>
      <c r="U37" s="22">
        <v>173</v>
      </c>
      <c r="V37" s="22">
        <v>51.9</v>
      </c>
      <c r="W37" s="22">
        <v>193.5</v>
      </c>
      <c r="X37" s="22">
        <v>2.1</v>
      </c>
      <c r="Y37" s="22">
        <v>24.1</v>
      </c>
      <c r="Z37" s="22">
        <v>4.9000000000000004</v>
      </c>
      <c r="AA37" s="22">
        <v>980</v>
      </c>
      <c r="AB37" s="22">
        <v>0.3</v>
      </c>
      <c r="AC37" s="22">
        <v>2.5299999999999998</v>
      </c>
      <c r="AD37" s="22">
        <v>20.399999999999999</v>
      </c>
      <c r="AE37" s="22">
        <v>1.7</v>
      </c>
      <c r="AF37" s="22">
        <v>0.88</v>
      </c>
      <c r="AG37" s="22">
        <v>3.87</v>
      </c>
      <c r="AH37" s="22">
        <v>462</v>
      </c>
      <c r="AI37" s="22">
        <v>6.6</v>
      </c>
      <c r="AJ37" s="22">
        <v>58.1</v>
      </c>
      <c r="AK37" s="22">
        <v>5.74</v>
      </c>
      <c r="AL37" s="22">
        <v>917</v>
      </c>
      <c r="AM37" s="22">
        <v>33.9</v>
      </c>
      <c r="AN37" s="22">
        <v>21.2</v>
      </c>
      <c r="AO37" s="22">
        <v>15.2</v>
      </c>
      <c r="AP37" s="22">
        <v>2.68</v>
      </c>
      <c r="AQ37" s="22">
        <v>1.74</v>
      </c>
      <c r="AR37" s="22">
        <v>0.14000000000000001</v>
      </c>
      <c r="AS37" s="22">
        <v>4.79</v>
      </c>
      <c r="AT37" s="22">
        <v>4.0000000000000001E-3</v>
      </c>
      <c r="AU37" s="22">
        <v>2.72</v>
      </c>
      <c r="AV37" s="22">
        <v>1.64</v>
      </c>
      <c r="AW37" s="22">
        <v>2.34</v>
      </c>
      <c r="AX37" s="22">
        <v>0.1</v>
      </c>
      <c r="AY37" s="22">
        <v>0.84</v>
      </c>
      <c r="AZ37" s="22">
        <v>11.45</v>
      </c>
      <c r="BA37" s="22">
        <v>98.74</v>
      </c>
      <c r="BB37" s="22" t="s">
        <v>78</v>
      </c>
      <c r="BC37" s="22" t="s">
        <v>78</v>
      </c>
      <c r="BD37" s="22" t="s">
        <v>78</v>
      </c>
      <c r="BE37" s="22">
        <v>6</v>
      </c>
      <c r="BF37" s="22" t="s">
        <v>80</v>
      </c>
      <c r="BG37" s="22">
        <v>2.2000000000000002</v>
      </c>
      <c r="BH37" s="22">
        <v>0.01</v>
      </c>
      <c r="BI37" s="22">
        <v>2730</v>
      </c>
      <c r="BJ37" s="22">
        <v>6.2E-2</v>
      </c>
      <c r="BK37" s="22" t="s">
        <v>81</v>
      </c>
      <c r="BL37" s="22">
        <v>5.3999999999999999E-2</v>
      </c>
      <c r="BM37" s="22">
        <v>0.11</v>
      </c>
      <c r="BN37" s="22">
        <v>2.5000000000000001E-2</v>
      </c>
      <c r="BO37" s="22">
        <v>2.1999999999999999E-2</v>
      </c>
      <c r="BP37" s="22">
        <v>5.0000000000000001E-3</v>
      </c>
      <c r="BQ37" s="22" t="s">
        <v>79</v>
      </c>
      <c r="BR37" s="22">
        <v>2.1999999999999999E-2</v>
      </c>
      <c r="BS37" s="22" t="s">
        <v>81</v>
      </c>
      <c r="BT37" s="22">
        <v>7.0000000000000001E-3</v>
      </c>
      <c r="BU37" s="22">
        <v>180</v>
      </c>
      <c r="BV37" s="22">
        <v>4.9000000000000002E-2</v>
      </c>
      <c r="BW37" s="22" t="s">
        <v>82</v>
      </c>
      <c r="BX37" s="22">
        <v>3.0000000000000001E-3</v>
      </c>
      <c r="BY37" s="22">
        <v>530</v>
      </c>
      <c r="BZ37" s="22">
        <v>2.2000000000000002</v>
      </c>
      <c r="CA37" s="22">
        <v>0.06</v>
      </c>
      <c r="CB37" s="22">
        <v>60</v>
      </c>
      <c r="CC37" s="22" t="s">
        <v>81</v>
      </c>
      <c r="CD37" s="22">
        <v>0.05</v>
      </c>
      <c r="CE37" s="22">
        <v>0.4</v>
      </c>
      <c r="CF37" s="22" t="s">
        <v>79</v>
      </c>
      <c r="CG37" s="22" t="s">
        <v>85</v>
      </c>
      <c r="CH37" s="22">
        <v>1.6E-2</v>
      </c>
      <c r="CI37" s="22">
        <v>0.98</v>
      </c>
      <c r="CJ37" s="22" t="s">
        <v>81</v>
      </c>
      <c r="CK37" s="22">
        <v>100</v>
      </c>
      <c r="CL37" s="22">
        <v>0.01</v>
      </c>
      <c r="CM37" s="22" t="s">
        <v>85</v>
      </c>
      <c r="CN37" s="22">
        <v>29.9</v>
      </c>
      <c r="CO37" s="22" t="s">
        <v>81</v>
      </c>
      <c r="CP37" s="22">
        <v>4.0000000000000001E-3</v>
      </c>
      <c r="CQ37" s="22" t="s">
        <v>81</v>
      </c>
      <c r="CR37" s="22" t="s">
        <v>79</v>
      </c>
      <c r="CS37" s="22">
        <v>4.0000000000000001E-3</v>
      </c>
      <c r="CT37" s="22" t="s">
        <v>81</v>
      </c>
      <c r="CU37" s="22" t="s">
        <v>86</v>
      </c>
      <c r="CV37" s="22" t="s">
        <v>78</v>
      </c>
      <c r="CW37" s="22">
        <v>0.40799999999999997</v>
      </c>
      <c r="CX37" s="22">
        <v>0.02</v>
      </c>
      <c r="CY37" s="23">
        <v>0.01</v>
      </c>
    </row>
    <row r="38" spans="1:103" x14ac:dyDescent="0.2">
      <c r="A38" s="19" t="s">
        <v>75</v>
      </c>
      <c r="B38" s="24">
        <v>31</v>
      </c>
      <c r="C38" s="24">
        <v>32</v>
      </c>
      <c r="D38" s="25" t="s">
        <v>133</v>
      </c>
      <c r="E38" s="25" t="s">
        <v>77</v>
      </c>
      <c r="F38" s="21">
        <v>990040</v>
      </c>
      <c r="G38" s="22">
        <v>6580</v>
      </c>
      <c r="H38" s="22">
        <v>1480</v>
      </c>
      <c r="I38" s="22">
        <v>36</v>
      </c>
      <c r="J38" s="22">
        <v>9.74</v>
      </c>
      <c r="K38" s="22">
        <v>16.45</v>
      </c>
      <c r="L38" s="22">
        <v>7.27</v>
      </c>
      <c r="M38" s="22">
        <v>11.05</v>
      </c>
      <c r="N38" s="22">
        <v>37.200000000000003</v>
      </c>
      <c r="O38" s="22">
        <v>26.6</v>
      </c>
      <c r="P38" s="22">
        <v>11.3</v>
      </c>
      <c r="Q38" s="22">
        <v>3.08</v>
      </c>
      <c r="R38" s="22">
        <v>950</v>
      </c>
      <c r="S38" s="22">
        <v>0.98</v>
      </c>
      <c r="T38" s="22">
        <v>324</v>
      </c>
      <c r="U38" s="22">
        <v>405</v>
      </c>
      <c r="V38" s="22">
        <v>127.5</v>
      </c>
      <c r="W38" s="22">
        <v>202</v>
      </c>
      <c r="X38" s="22">
        <v>2.2999999999999998</v>
      </c>
      <c r="Y38" s="22">
        <v>42.7</v>
      </c>
      <c r="Z38" s="22">
        <v>5.6</v>
      </c>
      <c r="AA38" s="22">
        <v>1105</v>
      </c>
      <c r="AB38" s="22">
        <v>3.8</v>
      </c>
      <c r="AC38" s="22">
        <v>3.62</v>
      </c>
      <c r="AD38" s="22">
        <v>26.1</v>
      </c>
      <c r="AE38" s="22">
        <v>1.56</v>
      </c>
      <c r="AF38" s="22">
        <v>0.98</v>
      </c>
      <c r="AG38" s="22">
        <v>4.25</v>
      </c>
      <c r="AH38" s="22">
        <v>519</v>
      </c>
      <c r="AI38" s="22">
        <v>8.6999999999999993</v>
      </c>
      <c r="AJ38" s="22">
        <v>70.400000000000006</v>
      </c>
      <c r="AK38" s="22">
        <v>6.16</v>
      </c>
      <c r="AL38" s="22">
        <v>724</v>
      </c>
      <c r="AM38" s="22">
        <v>32.6</v>
      </c>
      <c r="AN38" s="22">
        <v>19</v>
      </c>
      <c r="AO38" s="22">
        <v>16.95</v>
      </c>
      <c r="AP38" s="22">
        <v>2.75</v>
      </c>
      <c r="AQ38" s="22">
        <v>2.15</v>
      </c>
      <c r="AR38" s="22">
        <v>0.12</v>
      </c>
      <c r="AS38" s="22">
        <v>4.3</v>
      </c>
      <c r="AT38" s="22">
        <v>6.0000000000000001E-3</v>
      </c>
      <c r="AU38" s="22">
        <v>2.58</v>
      </c>
      <c r="AV38" s="22">
        <v>2.21</v>
      </c>
      <c r="AW38" s="22">
        <v>2.5</v>
      </c>
      <c r="AX38" s="22">
        <v>0.12</v>
      </c>
      <c r="AY38" s="22">
        <v>0.76</v>
      </c>
      <c r="AZ38" s="22">
        <v>12.05</v>
      </c>
      <c r="BA38" s="22">
        <v>98.1</v>
      </c>
      <c r="BB38" s="22" t="s">
        <v>78</v>
      </c>
      <c r="BC38" s="22" t="s">
        <v>78</v>
      </c>
      <c r="BD38" s="22" t="s">
        <v>78</v>
      </c>
      <c r="BE38" s="22">
        <v>7</v>
      </c>
      <c r="BF38" s="22" t="s">
        <v>80</v>
      </c>
      <c r="BG38" s="22">
        <v>2</v>
      </c>
      <c r="BH38" s="22" t="s">
        <v>78</v>
      </c>
      <c r="BI38" s="22">
        <v>2670</v>
      </c>
      <c r="BJ38" s="22">
        <v>9.7000000000000003E-2</v>
      </c>
      <c r="BK38" s="22">
        <v>5.0000000000000001E-3</v>
      </c>
      <c r="BL38" s="22">
        <v>5.7000000000000002E-2</v>
      </c>
      <c r="BM38" s="22">
        <v>0.11</v>
      </c>
      <c r="BN38" s="22">
        <v>2.3E-2</v>
      </c>
      <c r="BO38" s="22">
        <v>1.6E-2</v>
      </c>
      <c r="BP38" s="22">
        <v>4.0000000000000001E-3</v>
      </c>
      <c r="BQ38" s="22" t="s">
        <v>79</v>
      </c>
      <c r="BR38" s="22">
        <v>1.9E-2</v>
      </c>
      <c r="BS38" s="22" t="s">
        <v>81</v>
      </c>
      <c r="BT38" s="22">
        <v>5.0000000000000001E-3</v>
      </c>
      <c r="BU38" s="22">
        <v>210</v>
      </c>
      <c r="BV38" s="22">
        <v>0.08</v>
      </c>
      <c r="BW38" s="22" t="s">
        <v>82</v>
      </c>
      <c r="BX38" s="22">
        <v>3.0000000000000001E-3</v>
      </c>
      <c r="BY38" s="22">
        <v>537</v>
      </c>
      <c r="BZ38" s="22">
        <v>4.5999999999999996</v>
      </c>
      <c r="CA38" s="22">
        <v>0.06</v>
      </c>
      <c r="CB38" s="22" t="s">
        <v>84</v>
      </c>
      <c r="CC38" s="22" t="s">
        <v>81</v>
      </c>
      <c r="CD38" s="22">
        <v>0.05</v>
      </c>
      <c r="CE38" s="22">
        <v>0.4</v>
      </c>
      <c r="CF38" s="22" t="s">
        <v>79</v>
      </c>
      <c r="CG38" s="22" t="s">
        <v>85</v>
      </c>
      <c r="CH38" s="22">
        <v>1.9E-2</v>
      </c>
      <c r="CI38" s="22">
        <v>1.01</v>
      </c>
      <c r="CJ38" s="22">
        <v>8.0000000000000002E-3</v>
      </c>
      <c r="CK38" s="22">
        <v>90</v>
      </c>
      <c r="CL38" s="22">
        <v>1.0999999999999999E-2</v>
      </c>
      <c r="CM38" s="22" t="s">
        <v>85</v>
      </c>
      <c r="CN38" s="22">
        <v>28.3</v>
      </c>
      <c r="CO38" s="22" t="s">
        <v>81</v>
      </c>
      <c r="CP38" s="22">
        <v>3.0000000000000001E-3</v>
      </c>
      <c r="CQ38" s="22" t="s">
        <v>81</v>
      </c>
      <c r="CR38" s="22" t="s">
        <v>79</v>
      </c>
      <c r="CS38" s="22">
        <v>2E-3</v>
      </c>
      <c r="CT38" s="22" t="s">
        <v>81</v>
      </c>
      <c r="CU38" s="22" t="s">
        <v>86</v>
      </c>
      <c r="CV38" s="22" t="s">
        <v>78</v>
      </c>
      <c r="CW38" s="22">
        <v>0.33600000000000002</v>
      </c>
      <c r="CX38" s="22">
        <v>1.4999999999999999E-2</v>
      </c>
      <c r="CY38" s="23">
        <v>0.01</v>
      </c>
    </row>
    <row r="39" spans="1:103" x14ac:dyDescent="0.2">
      <c r="A39" s="19" t="s">
        <v>75</v>
      </c>
      <c r="B39" s="24">
        <v>32</v>
      </c>
      <c r="C39" s="24">
        <v>33</v>
      </c>
      <c r="D39" s="25" t="s">
        <v>134</v>
      </c>
      <c r="E39" s="25" t="s">
        <v>77</v>
      </c>
      <c r="F39" s="21">
        <v>990040</v>
      </c>
      <c r="G39" s="22">
        <v>8290</v>
      </c>
      <c r="H39" s="22">
        <v>356</v>
      </c>
      <c r="I39" s="22">
        <v>43</v>
      </c>
      <c r="J39" s="22">
        <v>9.7899999999999991</v>
      </c>
      <c r="K39" s="22">
        <v>14.65</v>
      </c>
      <c r="L39" s="22">
        <v>5.81</v>
      </c>
      <c r="M39" s="22">
        <v>7.65</v>
      </c>
      <c r="N39" s="22">
        <v>36.9</v>
      </c>
      <c r="O39" s="22">
        <v>20.5</v>
      </c>
      <c r="P39" s="22">
        <v>9.61</v>
      </c>
      <c r="Q39" s="22">
        <v>2.57</v>
      </c>
      <c r="R39" s="22">
        <v>209</v>
      </c>
      <c r="S39" s="22">
        <v>0.71</v>
      </c>
      <c r="T39" s="22">
        <v>523</v>
      </c>
      <c r="U39" s="22">
        <v>128</v>
      </c>
      <c r="V39" s="22">
        <v>34.799999999999997</v>
      </c>
      <c r="W39" s="22">
        <v>115.5</v>
      </c>
      <c r="X39" s="22">
        <v>5.3</v>
      </c>
      <c r="Y39" s="22">
        <v>23.5</v>
      </c>
      <c r="Z39" s="22">
        <v>5.6</v>
      </c>
      <c r="AA39" s="22">
        <v>858</v>
      </c>
      <c r="AB39" s="22">
        <v>2.2999999999999998</v>
      </c>
      <c r="AC39" s="22">
        <v>2.88</v>
      </c>
      <c r="AD39" s="22">
        <v>36.5</v>
      </c>
      <c r="AE39" s="22">
        <v>1.85</v>
      </c>
      <c r="AF39" s="22">
        <v>0.77</v>
      </c>
      <c r="AG39" s="22">
        <v>2.89</v>
      </c>
      <c r="AH39" s="22">
        <v>535</v>
      </c>
      <c r="AI39" s="22">
        <v>10.1</v>
      </c>
      <c r="AJ39" s="22">
        <v>55.8</v>
      </c>
      <c r="AK39" s="22">
        <v>5.37</v>
      </c>
      <c r="AL39" s="22">
        <v>638</v>
      </c>
      <c r="AM39" s="22">
        <v>33.700000000000003</v>
      </c>
      <c r="AN39" s="22">
        <v>20.2</v>
      </c>
      <c r="AO39" s="22">
        <v>14.8</v>
      </c>
      <c r="AP39" s="22">
        <v>2.4900000000000002</v>
      </c>
      <c r="AQ39" s="22">
        <v>1.38</v>
      </c>
      <c r="AR39" s="22">
        <v>0.13</v>
      </c>
      <c r="AS39" s="22">
        <v>3.51</v>
      </c>
      <c r="AT39" s="22">
        <v>6.0000000000000001E-3</v>
      </c>
      <c r="AU39" s="22">
        <v>2.95</v>
      </c>
      <c r="AV39" s="22">
        <v>2.96</v>
      </c>
      <c r="AW39" s="22">
        <v>1.95</v>
      </c>
      <c r="AX39" s="22">
        <v>0.09</v>
      </c>
      <c r="AY39" s="22">
        <v>0.94</v>
      </c>
      <c r="AZ39" s="22">
        <v>13.45</v>
      </c>
      <c r="BA39" s="22">
        <v>98.56</v>
      </c>
      <c r="BB39" s="22" t="s">
        <v>78</v>
      </c>
      <c r="BC39" s="22" t="s">
        <v>78</v>
      </c>
      <c r="BD39" s="22" t="s">
        <v>78</v>
      </c>
      <c r="BE39" s="22">
        <v>10</v>
      </c>
      <c r="BF39" s="22" t="s">
        <v>80</v>
      </c>
      <c r="BG39" s="22">
        <v>2.4</v>
      </c>
      <c r="BH39" s="22">
        <v>0.01</v>
      </c>
      <c r="BI39" s="22">
        <v>3680</v>
      </c>
      <c r="BJ39" s="22">
        <v>7.9000000000000001E-2</v>
      </c>
      <c r="BK39" s="22" t="s">
        <v>81</v>
      </c>
      <c r="BL39" s="22">
        <v>7.6999999999999999E-2</v>
      </c>
      <c r="BM39" s="22">
        <v>0.08</v>
      </c>
      <c r="BN39" s="22">
        <v>0.05</v>
      </c>
      <c r="BO39" s="22">
        <v>3.9E-2</v>
      </c>
      <c r="BP39" s="22">
        <v>8.9999999999999993E-3</v>
      </c>
      <c r="BQ39" s="22" t="s">
        <v>79</v>
      </c>
      <c r="BR39" s="22">
        <v>4.2999999999999997E-2</v>
      </c>
      <c r="BS39" s="22" t="s">
        <v>81</v>
      </c>
      <c r="BT39" s="22">
        <v>1.0999999999999999E-2</v>
      </c>
      <c r="BU39" s="22">
        <v>220</v>
      </c>
      <c r="BV39" s="22">
        <v>0.05</v>
      </c>
      <c r="BW39" s="22" t="s">
        <v>82</v>
      </c>
      <c r="BX39" s="22">
        <v>4.0000000000000001E-3</v>
      </c>
      <c r="BY39" s="22">
        <v>708</v>
      </c>
      <c r="BZ39" s="22">
        <v>2.7</v>
      </c>
      <c r="CA39" s="22">
        <v>0.02</v>
      </c>
      <c r="CB39" s="22" t="s">
        <v>84</v>
      </c>
      <c r="CC39" s="22" t="s">
        <v>81</v>
      </c>
      <c r="CD39" s="22">
        <v>7.0000000000000007E-2</v>
      </c>
      <c r="CE39" s="22">
        <v>0.4</v>
      </c>
      <c r="CF39" s="22" t="s">
        <v>79</v>
      </c>
      <c r="CG39" s="22" t="s">
        <v>85</v>
      </c>
      <c r="CH39" s="22">
        <v>2.1000000000000001E-2</v>
      </c>
      <c r="CI39" s="22">
        <v>1.47</v>
      </c>
      <c r="CJ39" s="22">
        <v>8.9999999999999993E-3</v>
      </c>
      <c r="CK39" s="22">
        <v>80</v>
      </c>
      <c r="CL39" s="22">
        <v>2.3E-2</v>
      </c>
      <c r="CM39" s="22" t="s">
        <v>85</v>
      </c>
      <c r="CN39" s="22">
        <v>41.1</v>
      </c>
      <c r="CO39" s="22" t="s">
        <v>81</v>
      </c>
      <c r="CP39" s="22">
        <v>7.0000000000000001E-3</v>
      </c>
      <c r="CQ39" s="22" t="s">
        <v>81</v>
      </c>
      <c r="CR39" s="22" t="s">
        <v>79</v>
      </c>
      <c r="CS39" s="22">
        <v>5.0000000000000001E-3</v>
      </c>
      <c r="CT39" s="22" t="s">
        <v>81</v>
      </c>
      <c r="CU39" s="22" t="s">
        <v>86</v>
      </c>
      <c r="CV39" s="22" t="s">
        <v>78</v>
      </c>
      <c r="CW39" s="22">
        <v>0.60599999999999998</v>
      </c>
      <c r="CX39" s="22">
        <v>3.2000000000000001E-2</v>
      </c>
      <c r="CY39" s="23">
        <v>0.02</v>
      </c>
    </row>
    <row r="40" spans="1:103" x14ac:dyDescent="0.2">
      <c r="A40" s="19" t="s">
        <v>75</v>
      </c>
      <c r="B40" s="24">
        <v>33</v>
      </c>
      <c r="C40" s="24">
        <v>34</v>
      </c>
      <c r="D40" s="25" t="s">
        <v>135</v>
      </c>
      <c r="E40" s="25" t="s">
        <v>77</v>
      </c>
      <c r="F40" s="21">
        <v>990040</v>
      </c>
      <c r="G40" s="22">
        <v>5320</v>
      </c>
      <c r="H40" s="22">
        <v>1180</v>
      </c>
      <c r="I40" s="22">
        <v>56</v>
      </c>
      <c r="J40" s="22">
        <v>9.61</v>
      </c>
      <c r="K40" s="22">
        <v>17.149999999999999</v>
      </c>
      <c r="L40" s="22">
        <v>7.42</v>
      </c>
      <c r="M40" s="22">
        <v>11.15</v>
      </c>
      <c r="N40" s="22">
        <v>31.7</v>
      </c>
      <c r="O40" s="22">
        <v>25.7</v>
      </c>
      <c r="P40" s="22">
        <v>8.5500000000000007</v>
      </c>
      <c r="Q40" s="22">
        <v>2.97</v>
      </c>
      <c r="R40" s="22">
        <v>802</v>
      </c>
      <c r="S40" s="22">
        <v>0.78</v>
      </c>
      <c r="T40" s="22">
        <v>306</v>
      </c>
      <c r="U40" s="22">
        <v>313</v>
      </c>
      <c r="V40" s="22">
        <v>101.5</v>
      </c>
      <c r="W40" s="22">
        <v>151.5</v>
      </c>
      <c r="X40" s="22">
        <v>2.4</v>
      </c>
      <c r="Y40" s="22">
        <v>37.799999999999997</v>
      </c>
      <c r="Z40" s="22">
        <v>3.7</v>
      </c>
      <c r="AA40" s="22">
        <v>735</v>
      </c>
      <c r="AB40" s="22">
        <v>0.3</v>
      </c>
      <c r="AC40" s="22">
        <v>3.62</v>
      </c>
      <c r="AD40" s="22">
        <v>34.6</v>
      </c>
      <c r="AE40" s="22">
        <v>1.38</v>
      </c>
      <c r="AF40" s="22">
        <v>1</v>
      </c>
      <c r="AG40" s="22">
        <v>5.91</v>
      </c>
      <c r="AH40" s="22">
        <v>344</v>
      </c>
      <c r="AI40" s="22">
        <v>3</v>
      </c>
      <c r="AJ40" s="22">
        <v>67.5</v>
      </c>
      <c r="AK40" s="22">
        <v>6.03</v>
      </c>
      <c r="AL40" s="22">
        <v>574</v>
      </c>
      <c r="AM40" s="22">
        <v>39.9</v>
      </c>
      <c r="AN40" s="22">
        <v>19.95</v>
      </c>
      <c r="AO40" s="22">
        <v>13.5</v>
      </c>
      <c r="AP40" s="22">
        <v>2.14</v>
      </c>
      <c r="AQ40" s="22">
        <v>2.21</v>
      </c>
      <c r="AR40" s="22">
        <v>0.17</v>
      </c>
      <c r="AS40" s="22">
        <v>4.28</v>
      </c>
      <c r="AT40" s="22">
        <v>8.0000000000000002E-3</v>
      </c>
      <c r="AU40" s="22">
        <v>2.31</v>
      </c>
      <c r="AV40" s="22">
        <v>1.48</v>
      </c>
      <c r="AW40" s="22">
        <v>1.56</v>
      </c>
      <c r="AX40" s="22">
        <v>7.0000000000000007E-2</v>
      </c>
      <c r="AY40" s="22">
        <v>0.64</v>
      </c>
      <c r="AZ40" s="22">
        <v>13.3</v>
      </c>
      <c r="BA40" s="22">
        <v>101.52</v>
      </c>
      <c r="BB40" s="22" t="s">
        <v>78</v>
      </c>
      <c r="BC40" s="22" t="s">
        <v>78</v>
      </c>
      <c r="BD40" s="22" t="s">
        <v>78</v>
      </c>
      <c r="BE40" s="22">
        <v>12</v>
      </c>
      <c r="BF40" s="22" t="s">
        <v>80</v>
      </c>
      <c r="BG40" s="22">
        <v>2.6</v>
      </c>
      <c r="BH40" s="22">
        <v>0.01</v>
      </c>
      <c r="BI40" s="22">
        <v>3620</v>
      </c>
      <c r="BJ40" s="22">
        <v>0.17399999999999999</v>
      </c>
      <c r="BK40" s="22" t="s">
        <v>81</v>
      </c>
      <c r="BL40" s="22">
        <v>0.05</v>
      </c>
      <c r="BM40" s="22" t="s">
        <v>91</v>
      </c>
      <c r="BN40" s="22">
        <v>5.1999999999999998E-2</v>
      </c>
      <c r="BO40" s="22">
        <v>3.7999999999999999E-2</v>
      </c>
      <c r="BP40" s="22">
        <v>8.9999999999999993E-3</v>
      </c>
      <c r="BQ40" s="22" t="s">
        <v>79</v>
      </c>
      <c r="BR40" s="22">
        <v>3.9E-2</v>
      </c>
      <c r="BS40" s="22" t="s">
        <v>81</v>
      </c>
      <c r="BT40" s="22">
        <v>1.0999999999999999E-2</v>
      </c>
      <c r="BU40" s="22">
        <v>170</v>
      </c>
      <c r="BV40" s="22">
        <v>5.8000000000000003E-2</v>
      </c>
      <c r="BW40" s="22" t="s">
        <v>82</v>
      </c>
      <c r="BX40" s="22">
        <v>5.0000000000000001E-3</v>
      </c>
      <c r="BY40" s="22">
        <v>812</v>
      </c>
      <c r="BZ40" s="22">
        <v>3.3</v>
      </c>
      <c r="CA40" s="22" t="s">
        <v>78</v>
      </c>
      <c r="CB40" s="22" t="s">
        <v>84</v>
      </c>
      <c r="CC40" s="22" t="s">
        <v>81</v>
      </c>
      <c r="CD40" s="22">
        <v>7.0000000000000007E-2</v>
      </c>
      <c r="CE40" s="22">
        <v>0.3</v>
      </c>
      <c r="CF40" s="22" t="s">
        <v>79</v>
      </c>
      <c r="CG40" s="22" t="s">
        <v>85</v>
      </c>
      <c r="CH40" s="22">
        <v>2.3E-2</v>
      </c>
      <c r="CI40" s="22">
        <v>1.39</v>
      </c>
      <c r="CJ40" s="22" t="s">
        <v>81</v>
      </c>
      <c r="CK40" s="22">
        <v>70</v>
      </c>
      <c r="CL40" s="22">
        <v>2.8000000000000001E-2</v>
      </c>
      <c r="CM40" s="22" t="s">
        <v>85</v>
      </c>
      <c r="CN40" s="22">
        <v>48.2</v>
      </c>
      <c r="CO40" s="22" t="s">
        <v>81</v>
      </c>
      <c r="CP40" s="22">
        <v>6.0000000000000001E-3</v>
      </c>
      <c r="CQ40" s="22" t="s">
        <v>81</v>
      </c>
      <c r="CR40" s="22" t="s">
        <v>79</v>
      </c>
      <c r="CS40" s="22">
        <v>6.0000000000000001E-3</v>
      </c>
      <c r="CT40" s="22" t="s">
        <v>81</v>
      </c>
      <c r="CU40" s="22" t="s">
        <v>86</v>
      </c>
      <c r="CV40" s="22" t="s">
        <v>78</v>
      </c>
      <c r="CW40" s="22">
        <v>0.60199999999999998</v>
      </c>
      <c r="CX40" s="22">
        <v>3.4000000000000002E-2</v>
      </c>
      <c r="CY40" s="23">
        <v>0.02</v>
      </c>
    </row>
    <row r="41" spans="1:103" x14ac:dyDescent="0.2">
      <c r="A41" s="19" t="s">
        <v>75</v>
      </c>
      <c r="B41" s="2" t="s">
        <v>136</v>
      </c>
      <c r="C41" s="2"/>
      <c r="D41" s="27" t="s">
        <v>137</v>
      </c>
      <c r="E41" s="27" t="s">
        <v>107</v>
      </c>
      <c r="F41" s="21">
        <v>990040</v>
      </c>
      <c r="G41" s="22">
        <v>7710</v>
      </c>
      <c r="H41" s="22">
        <v>8260</v>
      </c>
      <c r="I41" s="22">
        <v>56</v>
      </c>
      <c r="J41" s="22">
        <v>2.11</v>
      </c>
      <c r="K41" s="22">
        <v>41.3</v>
      </c>
      <c r="L41" s="22">
        <v>11</v>
      </c>
      <c r="M41" s="22">
        <v>42.1</v>
      </c>
      <c r="N41" s="22">
        <v>11.2</v>
      </c>
      <c r="O41" s="22">
        <v>96.5</v>
      </c>
      <c r="P41" s="22">
        <v>0.84</v>
      </c>
      <c r="Q41" s="22">
        <v>5.6</v>
      </c>
      <c r="R41" s="22">
        <v>6320</v>
      </c>
      <c r="S41" s="22">
        <v>0.87</v>
      </c>
      <c r="T41" s="22">
        <v>324</v>
      </c>
      <c r="U41" s="22">
        <v>1635</v>
      </c>
      <c r="V41" s="22">
        <v>622</v>
      </c>
      <c r="W41" s="22">
        <v>52.8</v>
      </c>
      <c r="X41" s="22">
        <v>7.9</v>
      </c>
      <c r="Y41" s="22">
        <v>170.5</v>
      </c>
      <c r="Z41" s="22">
        <v>4.0999999999999996</v>
      </c>
      <c r="AA41" s="26" t="s">
        <v>97</v>
      </c>
      <c r="AB41" s="22">
        <v>1.5</v>
      </c>
      <c r="AC41" s="22">
        <v>12.75</v>
      </c>
      <c r="AD41" s="22">
        <v>284</v>
      </c>
      <c r="AE41" s="22">
        <v>0.24</v>
      </c>
      <c r="AF41" s="22">
        <v>1.04</v>
      </c>
      <c r="AG41" s="22">
        <v>2.68</v>
      </c>
      <c r="AH41" s="22">
        <v>42</v>
      </c>
      <c r="AI41" s="22">
        <v>2.2999999999999998</v>
      </c>
      <c r="AJ41" s="22">
        <v>114</v>
      </c>
      <c r="AK41" s="22">
        <v>5.84</v>
      </c>
      <c r="AL41" s="22">
        <v>29</v>
      </c>
      <c r="AM41" s="22">
        <v>25.4</v>
      </c>
      <c r="AN41" s="22">
        <v>7.27</v>
      </c>
      <c r="AO41" s="22">
        <v>8.6999999999999993</v>
      </c>
      <c r="AP41" s="22">
        <v>22</v>
      </c>
      <c r="AQ41" s="22">
        <v>3.8</v>
      </c>
      <c r="AR41" s="22">
        <v>3.42</v>
      </c>
      <c r="AS41" s="22">
        <v>0.91</v>
      </c>
      <c r="AT41" s="22">
        <v>8.0000000000000002E-3</v>
      </c>
      <c r="AU41" s="22">
        <v>0.4</v>
      </c>
      <c r="AV41" s="22">
        <v>1.1399999999999999</v>
      </c>
      <c r="AW41" s="22">
        <v>0.4</v>
      </c>
      <c r="AX41" s="22">
        <v>1.86</v>
      </c>
      <c r="AY41" s="22">
        <v>0.86</v>
      </c>
      <c r="AZ41" s="22">
        <v>23.4</v>
      </c>
      <c r="BA41" s="22">
        <v>99.57</v>
      </c>
      <c r="BB41" s="22"/>
      <c r="BC41" s="22"/>
      <c r="BD41" s="22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8"/>
    </row>
    <row r="42" spans="1:103" x14ac:dyDescent="0.2">
      <c r="A42" s="19" t="s">
        <v>75</v>
      </c>
      <c r="B42" s="24">
        <v>34</v>
      </c>
      <c r="C42" s="24">
        <v>35</v>
      </c>
      <c r="D42" s="25" t="s">
        <v>138</v>
      </c>
      <c r="E42" s="25" t="s">
        <v>77</v>
      </c>
      <c r="F42" s="21">
        <v>990040</v>
      </c>
      <c r="G42" s="22">
        <v>3790</v>
      </c>
      <c r="H42" s="22">
        <v>535</v>
      </c>
      <c r="I42" s="22">
        <v>181</v>
      </c>
      <c r="J42" s="22">
        <v>9.4700000000000006</v>
      </c>
      <c r="K42" s="22">
        <v>11.05</v>
      </c>
      <c r="L42" s="22">
        <v>5.18</v>
      </c>
      <c r="M42" s="22">
        <v>6.79</v>
      </c>
      <c r="N42" s="22">
        <v>34.6</v>
      </c>
      <c r="O42" s="22">
        <v>16.55</v>
      </c>
      <c r="P42" s="22">
        <v>16.850000000000001</v>
      </c>
      <c r="Q42" s="22">
        <v>1.96</v>
      </c>
      <c r="R42" s="22">
        <v>240</v>
      </c>
      <c r="S42" s="22">
        <v>0.61</v>
      </c>
      <c r="T42" s="22">
        <v>398</v>
      </c>
      <c r="U42" s="22">
        <v>158.5</v>
      </c>
      <c r="V42" s="22">
        <v>44.8</v>
      </c>
      <c r="W42" s="22">
        <v>137</v>
      </c>
      <c r="X42" s="22">
        <v>12.7</v>
      </c>
      <c r="Y42" s="22">
        <v>22.8</v>
      </c>
      <c r="Z42" s="22">
        <v>4.3</v>
      </c>
      <c r="AA42" s="22">
        <v>750</v>
      </c>
      <c r="AB42" s="22">
        <v>2.5</v>
      </c>
      <c r="AC42" s="22">
        <v>2.19</v>
      </c>
      <c r="AD42" s="22">
        <v>57.1</v>
      </c>
      <c r="AE42" s="22">
        <v>1.4</v>
      </c>
      <c r="AF42" s="22">
        <v>0.7</v>
      </c>
      <c r="AG42" s="22">
        <v>6.66</v>
      </c>
      <c r="AH42" s="22">
        <v>250</v>
      </c>
      <c r="AI42" s="22">
        <v>3.2</v>
      </c>
      <c r="AJ42" s="22">
        <v>45.9</v>
      </c>
      <c r="AK42" s="22">
        <v>4.22</v>
      </c>
      <c r="AL42" s="22">
        <v>1225</v>
      </c>
      <c r="AM42" s="22">
        <v>38.5</v>
      </c>
      <c r="AN42" s="22">
        <v>18.8</v>
      </c>
      <c r="AO42" s="22">
        <v>12.9</v>
      </c>
      <c r="AP42" s="22">
        <v>2.52</v>
      </c>
      <c r="AQ42" s="22">
        <v>2.57</v>
      </c>
      <c r="AR42" s="22">
        <v>0.09</v>
      </c>
      <c r="AS42" s="22">
        <v>3.72</v>
      </c>
      <c r="AT42" s="22">
        <v>2.5000000000000001E-2</v>
      </c>
      <c r="AU42" s="22">
        <v>2.3199999999999998</v>
      </c>
      <c r="AV42" s="22">
        <v>1.18</v>
      </c>
      <c r="AW42" s="22">
        <v>1.38</v>
      </c>
      <c r="AX42" s="22">
        <v>7.0000000000000007E-2</v>
      </c>
      <c r="AY42" s="22">
        <v>0.45</v>
      </c>
      <c r="AZ42" s="22">
        <v>14.4</v>
      </c>
      <c r="BA42" s="22">
        <v>98.93</v>
      </c>
      <c r="BB42" s="22" t="s">
        <v>78</v>
      </c>
      <c r="BC42" s="22" t="s">
        <v>78</v>
      </c>
      <c r="BD42" s="22" t="s">
        <v>78</v>
      </c>
      <c r="BE42" s="22">
        <v>9</v>
      </c>
      <c r="BF42" s="22" t="s">
        <v>80</v>
      </c>
      <c r="BG42" s="22">
        <v>2.2999999999999998</v>
      </c>
      <c r="BH42" s="22">
        <v>0.01</v>
      </c>
      <c r="BI42" s="22">
        <v>3570</v>
      </c>
      <c r="BJ42" s="22">
        <v>0.129</v>
      </c>
      <c r="BK42" s="22" t="s">
        <v>81</v>
      </c>
      <c r="BL42" s="22">
        <v>4.3999999999999997E-2</v>
      </c>
      <c r="BM42" s="22" t="s">
        <v>91</v>
      </c>
      <c r="BN42" s="22">
        <v>3.6999999999999998E-2</v>
      </c>
      <c r="BO42" s="22">
        <v>0.03</v>
      </c>
      <c r="BP42" s="22">
        <v>0.01</v>
      </c>
      <c r="BQ42" s="22" t="s">
        <v>79</v>
      </c>
      <c r="BR42" s="22">
        <v>3.5999999999999997E-2</v>
      </c>
      <c r="BS42" s="22" t="s">
        <v>81</v>
      </c>
      <c r="BT42" s="22">
        <v>8.0000000000000002E-3</v>
      </c>
      <c r="BU42" s="22">
        <v>280</v>
      </c>
      <c r="BV42" s="22">
        <v>5.2999999999999999E-2</v>
      </c>
      <c r="BW42" s="22" t="s">
        <v>82</v>
      </c>
      <c r="BX42" s="22">
        <v>3.0000000000000001E-3</v>
      </c>
      <c r="BY42" s="22">
        <v>1010</v>
      </c>
      <c r="BZ42" s="22">
        <v>2</v>
      </c>
      <c r="CA42" s="22">
        <v>0.01</v>
      </c>
      <c r="CB42" s="22" t="s">
        <v>84</v>
      </c>
      <c r="CC42" s="22">
        <v>1.0999999999999999E-2</v>
      </c>
      <c r="CD42" s="22">
        <v>0.1</v>
      </c>
      <c r="CE42" s="22">
        <v>0.3</v>
      </c>
      <c r="CF42" s="22" t="s">
        <v>79</v>
      </c>
      <c r="CG42" s="22" t="s">
        <v>85</v>
      </c>
      <c r="CH42" s="22">
        <v>2.8000000000000001E-2</v>
      </c>
      <c r="CI42" s="22">
        <v>1.39</v>
      </c>
      <c r="CJ42" s="22">
        <v>8.0000000000000002E-3</v>
      </c>
      <c r="CK42" s="22">
        <v>60</v>
      </c>
      <c r="CL42" s="22">
        <v>2.1999999999999999E-2</v>
      </c>
      <c r="CM42" s="22" t="s">
        <v>85</v>
      </c>
      <c r="CN42" s="22">
        <v>52.1</v>
      </c>
      <c r="CO42" s="22" t="s">
        <v>81</v>
      </c>
      <c r="CP42" s="22">
        <v>5.0000000000000001E-3</v>
      </c>
      <c r="CQ42" s="22" t="s">
        <v>81</v>
      </c>
      <c r="CR42" s="22" t="s">
        <v>79</v>
      </c>
      <c r="CS42" s="22">
        <v>4.0000000000000001E-3</v>
      </c>
      <c r="CT42" s="22" t="s">
        <v>81</v>
      </c>
      <c r="CU42" s="22" t="s">
        <v>86</v>
      </c>
      <c r="CV42" s="22" t="s">
        <v>78</v>
      </c>
      <c r="CW42" s="22">
        <v>0.48699999999999999</v>
      </c>
      <c r="CX42" s="22">
        <v>2.3E-2</v>
      </c>
      <c r="CY42" s="23">
        <v>0.03</v>
      </c>
    </row>
    <row r="43" spans="1:103" x14ac:dyDescent="0.2">
      <c r="A43" s="19" t="s">
        <v>75</v>
      </c>
      <c r="B43" s="24">
        <v>35</v>
      </c>
      <c r="C43" s="24">
        <v>36</v>
      </c>
      <c r="D43" s="25" t="s">
        <v>139</v>
      </c>
      <c r="E43" s="25" t="s">
        <v>77</v>
      </c>
      <c r="F43" s="21">
        <v>990041</v>
      </c>
      <c r="G43" s="22">
        <v>4970</v>
      </c>
      <c r="H43" s="22">
        <v>762</v>
      </c>
      <c r="I43" s="22">
        <v>272</v>
      </c>
      <c r="J43" s="22">
        <v>6.1</v>
      </c>
      <c r="K43" s="22">
        <v>13.8</v>
      </c>
      <c r="L43" s="22">
        <v>6.17</v>
      </c>
      <c r="M43" s="22">
        <v>8.4</v>
      </c>
      <c r="N43" s="22">
        <v>35.700000000000003</v>
      </c>
      <c r="O43" s="22">
        <v>21.5</v>
      </c>
      <c r="P43" s="22">
        <v>22.2</v>
      </c>
      <c r="Q43" s="22">
        <v>2.34</v>
      </c>
      <c r="R43" s="22">
        <v>427</v>
      </c>
      <c r="S43" s="22">
        <v>0.79</v>
      </c>
      <c r="T43" s="22">
        <v>461</v>
      </c>
      <c r="U43" s="22">
        <v>244</v>
      </c>
      <c r="V43" s="22">
        <v>74.099999999999994</v>
      </c>
      <c r="W43" s="22">
        <v>163</v>
      </c>
      <c r="X43" s="22">
        <v>15.5</v>
      </c>
      <c r="Y43" s="22">
        <v>32.200000000000003</v>
      </c>
      <c r="Z43" s="22">
        <v>3.2</v>
      </c>
      <c r="AA43" s="22">
        <v>911</v>
      </c>
      <c r="AB43" s="22">
        <v>9</v>
      </c>
      <c r="AC43" s="22">
        <v>2.82</v>
      </c>
      <c r="AD43" s="22">
        <v>61</v>
      </c>
      <c r="AE43" s="22">
        <v>1.5</v>
      </c>
      <c r="AF43" s="22">
        <v>0.84</v>
      </c>
      <c r="AG43" s="22">
        <v>6.33</v>
      </c>
      <c r="AH43" s="22">
        <v>324</v>
      </c>
      <c r="AI43" s="22">
        <v>3.3</v>
      </c>
      <c r="AJ43" s="22">
        <v>62.6</v>
      </c>
      <c r="AK43" s="22">
        <v>5.3</v>
      </c>
      <c r="AL43" s="22">
        <v>1670</v>
      </c>
      <c r="AM43" s="22">
        <v>38.9</v>
      </c>
      <c r="AN43" s="22">
        <v>18.95</v>
      </c>
      <c r="AO43" s="22">
        <v>13.45</v>
      </c>
      <c r="AP43" s="22">
        <v>2.0099999999999998</v>
      </c>
      <c r="AQ43" s="22">
        <v>2.91</v>
      </c>
      <c r="AR43" s="22">
        <v>0.14000000000000001</v>
      </c>
      <c r="AS43" s="22">
        <v>4.38</v>
      </c>
      <c r="AT43" s="22">
        <v>3.7999999999999999E-2</v>
      </c>
      <c r="AU43" s="22">
        <v>2.41</v>
      </c>
      <c r="AV43" s="22">
        <v>0.74</v>
      </c>
      <c r="AW43" s="22">
        <v>1.47</v>
      </c>
      <c r="AX43" s="22">
        <v>0.09</v>
      </c>
      <c r="AY43" s="22">
        <v>0.55000000000000004</v>
      </c>
      <c r="AZ43" s="22">
        <v>14.55</v>
      </c>
      <c r="BA43" s="22">
        <v>100.59</v>
      </c>
      <c r="BB43" s="22" t="s">
        <v>78</v>
      </c>
      <c r="BC43" s="22" t="s">
        <v>78</v>
      </c>
      <c r="BD43" s="22" t="s">
        <v>78</v>
      </c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8"/>
    </row>
    <row r="44" spans="1:103" x14ac:dyDescent="0.2">
      <c r="A44" s="19" t="s">
        <v>75</v>
      </c>
      <c r="B44" s="3" t="s">
        <v>87</v>
      </c>
      <c r="C44" s="3"/>
      <c r="D44" s="33" t="s">
        <v>140</v>
      </c>
      <c r="E44" s="33" t="s">
        <v>89</v>
      </c>
      <c r="F44" s="21">
        <v>990041</v>
      </c>
      <c r="G44" s="22">
        <v>7.9</v>
      </c>
      <c r="H44" s="22">
        <v>3.6</v>
      </c>
      <c r="I44" s="22">
        <v>19</v>
      </c>
      <c r="J44" s="22">
        <v>0.01</v>
      </c>
      <c r="K44" s="22">
        <v>0.05</v>
      </c>
      <c r="L44" s="22" t="s">
        <v>141</v>
      </c>
      <c r="M44" s="22">
        <v>0.06</v>
      </c>
      <c r="N44" s="22">
        <v>0.6</v>
      </c>
      <c r="O44" s="22">
        <v>7.0000000000000007E-2</v>
      </c>
      <c r="P44" s="22" t="s">
        <v>85</v>
      </c>
      <c r="Q44" s="22" t="s">
        <v>78</v>
      </c>
      <c r="R44" s="22">
        <v>2.6</v>
      </c>
      <c r="S44" s="22">
        <v>0.01</v>
      </c>
      <c r="T44" s="22">
        <v>0.57999999999999996</v>
      </c>
      <c r="U44" s="22">
        <v>1.3</v>
      </c>
      <c r="V44" s="22">
        <v>0.43</v>
      </c>
      <c r="W44" s="22" t="s">
        <v>82</v>
      </c>
      <c r="X44" s="22">
        <v>0.8</v>
      </c>
      <c r="Y44" s="22">
        <v>0.15</v>
      </c>
      <c r="Z44" s="22" t="s">
        <v>90</v>
      </c>
      <c r="AA44" s="22">
        <v>10.199999999999999</v>
      </c>
      <c r="AB44" s="22">
        <v>0.1</v>
      </c>
      <c r="AC44" s="22" t="s">
        <v>78</v>
      </c>
      <c r="AD44" s="22">
        <v>0.11</v>
      </c>
      <c r="AE44" s="22" t="s">
        <v>78</v>
      </c>
      <c r="AF44" s="22" t="s">
        <v>78</v>
      </c>
      <c r="AG44" s="22" t="s">
        <v>85</v>
      </c>
      <c r="AH44" s="22" t="s">
        <v>79</v>
      </c>
      <c r="AI44" s="22">
        <v>0.9</v>
      </c>
      <c r="AJ44" s="22">
        <v>0.3</v>
      </c>
      <c r="AK44" s="22" t="s">
        <v>141</v>
      </c>
      <c r="AL44" s="22">
        <v>2</v>
      </c>
      <c r="AM44" s="22">
        <v>98.8</v>
      </c>
      <c r="AN44" s="22">
        <v>0.05</v>
      </c>
      <c r="AO44" s="22">
        <v>1.6</v>
      </c>
      <c r="AP44" s="22">
        <v>0.17</v>
      </c>
      <c r="AQ44" s="22">
        <v>0.1</v>
      </c>
      <c r="AR44" s="22">
        <v>0.03</v>
      </c>
      <c r="AS44" s="22">
        <v>0.01</v>
      </c>
      <c r="AT44" s="22">
        <v>3.0000000000000001E-3</v>
      </c>
      <c r="AU44" s="22" t="s">
        <v>78</v>
      </c>
      <c r="AV44" s="22">
        <v>0.03</v>
      </c>
      <c r="AW44" s="22">
        <v>0.02</v>
      </c>
      <c r="AX44" s="22" t="s">
        <v>78</v>
      </c>
      <c r="AY44" s="22" t="s">
        <v>78</v>
      </c>
      <c r="AZ44" s="22">
        <v>0.44</v>
      </c>
      <c r="BA44" s="22">
        <v>101.25</v>
      </c>
      <c r="BB44" s="22" t="s">
        <v>78</v>
      </c>
      <c r="BC44" s="22" t="s">
        <v>78</v>
      </c>
      <c r="BD44" s="22" t="s">
        <v>78</v>
      </c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8"/>
    </row>
    <row r="45" spans="1:103" x14ac:dyDescent="0.2">
      <c r="A45" s="19" t="s">
        <v>75</v>
      </c>
      <c r="B45" s="24">
        <v>36</v>
      </c>
      <c r="C45" s="24">
        <v>37</v>
      </c>
      <c r="D45" s="25" t="s">
        <v>142</v>
      </c>
      <c r="E45" s="25" t="s">
        <v>77</v>
      </c>
      <c r="F45" s="21">
        <v>990041</v>
      </c>
      <c r="G45" s="22">
        <v>4730</v>
      </c>
      <c r="H45" s="22">
        <v>627</v>
      </c>
      <c r="I45" s="22">
        <v>221</v>
      </c>
      <c r="J45" s="22">
        <v>3.83</v>
      </c>
      <c r="K45" s="22">
        <v>13.6</v>
      </c>
      <c r="L45" s="22">
        <v>6.68</v>
      </c>
      <c r="M45" s="22">
        <v>7.47</v>
      </c>
      <c r="N45" s="22">
        <v>35</v>
      </c>
      <c r="O45" s="22">
        <v>19.45</v>
      </c>
      <c r="P45" s="22">
        <v>21.5</v>
      </c>
      <c r="Q45" s="22">
        <v>2.42</v>
      </c>
      <c r="R45" s="22">
        <v>323</v>
      </c>
      <c r="S45" s="22">
        <v>0.8</v>
      </c>
      <c r="T45" s="22">
        <v>443</v>
      </c>
      <c r="U45" s="22">
        <v>199</v>
      </c>
      <c r="V45" s="22">
        <v>59.1</v>
      </c>
      <c r="W45" s="22">
        <v>113</v>
      </c>
      <c r="X45" s="22">
        <v>13.3</v>
      </c>
      <c r="Y45" s="22">
        <v>27.6</v>
      </c>
      <c r="Z45" s="22">
        <v>2.6</v>
      </c>
      <c r="AA45" s="22">
        <v>855</v>
      </c>
      <c r="AB45" s="22">
        <v>10.7</v>
      </c>
      <c r="AC45" s="22">
        <v>2.68</v>
      </c>
      <c r="AD45" s="22">
        <v>60.3</v>
      </c>
      <c r="AE45" s="22">
        <v>1.49</v>
      </c>
      <c r="AF45" s="22">
        <v>0.88</v>
      </c>
      <c r="AG45" s="22">
        <v>7.73</v>
      </c>
      <c r="AH45" s="22">
        <v>259</v>
      </c>
      <c r="AI45" s="22">
        <v>1.6</v>
      </c>
      <c r="AJ45" s="22">
        <v>62.2</v>
      </c>
      <c r="AK45" s="22">
        <v>5.2</v>
      </c>
      <c r="AL45" s="22">
        <v>1625</v>
      </c>
      <c r="AM45" s="22">
        <v>39.4</v>
      </c>
      <c r="AN45" s="22">
        <v>18.25</v>
      </c>
      <c r="AO45" s="22">
        <v>12.6</v>
      </c>
      <c r="AP45" s="22">
        <v>2.2999999999999998</v>
      </c>
      <c r="AQ45" s="22">
        <v>2.17</v>
      </c>
      <c r="AR45" s="22">
        <v>0.12</v>
      </c>
      <c r="AS45" s="22">
        <v>4.09</v>
      </c>
      <c r="AT45" s="22">
        <v>0.03</v>
      </c>
      <c r="AU45" s="22">
        <v>2.4</v>
      </c>
      <c r="AV45" s="22">
        <v>0.4</v>
      </c>
      <c r="AW45" s="22">
        <v>1.4</v>
      </c>
      <c r="AX45" s="22">
        <v>0.09</v>
      </c>
      <c r="AY45" s="22">
        <v>0.5</v>
      </c>
      <c r="AZ45" s="22">
        <v>15.65</v>
      </c>
      <c r="BA45" s="22">
        <v>99.4</v>
      </c>
      <c r="BB45" s="22" t="s">
        <v>78</v>
      </c>
      <c r="BC45" s="22" t="s">
        <v>78</v>
      </c>
      <c r="BD45" s="22" t="s">
        <v>78</v>
      </c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8"/>
    </row>
    <row r="46" spans="1:103" x14ac:dyDescent="0.2">
      <c r="A46" s="19" t="s">
        <v>75</v>
      </c>
      <c r="B46" s="24">
        <v>37</v>
      </c>
      <c r="C46" s="24">
        <v>38</v>
      </c>
      <c r="D46" s="25" t="s">
        <v>143</v>
      </c>
      <c r="E46" s="25" t="s">
        <v>77</v>
      </c>
      <c r="F46" s="21">
        <v>990041</v>
      </c>
      <c r="G46" s="26" t="s">
        <v>97</v>
      </c>
      <c r="H46" s="26">
        <v>22300</v>
      </c>
      <c r="I46" s="22">
        <v>127</v>
      </c>
      <c r="J46" s="22">
        <v>2.34</v>
      </c>
      <c r="K46" s="22">
        <v>51.3</v>
      </c>
      <c r="L46" s="22">
        <v>17.7</v>
      </c>
      <c r="M46" s="22">
        <v>69.2</v>
      </c>
      <c r="N46" s="22">
        <v>24</v>
      </c>
      <c r="O46" s="22">
        <v>141</v>
      </c>
      <c r="P46" s="22">
        <v>6.11</v>
      </c>
      <c r="Q46" s="22">
        <v>7.39</v>
      </c>
      <c r="R46" s="26">
        <v>18250</v>
      </c>
      <c r="S46" s="22">
        <v>1.87</v>
      </c>
      <c r="T46" s="22">
        <v>1400</v>
      </c>
      <c r="U46" s="22">
        <v>5060</v>
      </c>
      <c r="V46" s="26">
        <v>1780</v>
      </c>
      <c r="W46" s="22">
        <v>123</v>
      </c>
      <c r="X46" s="22">
        <v>7.7</v>
      </c>
      <c r="Y46" s="22">
        <v>370</v>
      </c>
      <c r="Z46" s="22">
        <v>2.8</v>
      </c>
      <c r="AA46" s="22">
        <v>3480</v>
      </c>
      <c r="AB46" s="22">
        <v>4.5999999999999996</v>
      </c>
      <c r="AC46" s="22">
        <v>12.75</v>
      </c>
      <c r="AD46" s="22">
        <v>205</v>
      </c>
      <c r="AE46" s="22">
        <v>0.51</v>
      </c>
      <c r="AF46" s="22">
        <v>2.1</v>
      </c>
      <c r="AG46" s="22">
        <v>15.5</v>
      </c>
      <c r="AH46" s="22">
        <v>873</v>
      </c>
      <c r="AI46" s="22">
        <v>10.5</v>
      </c>
      <c r="AJ46" s="22">
        <v>187</v>
      </c>
      <c r="AK46" s="22">
        <v>12.85</v>
      </c>
      <c r="AL46" s="22">
        <v>378</v>
      </c>
      <c r="AM46" s="22">
        <v>25.2</v>
      </c>
      <c r="AN46" s="22">
        <v>6.51</v>
      </c>
      <c r="AO46" s="22">
        <v>23.7</v>
      </c>
      <c r="AP46" s="22">
        <v>3.53</v>
      </c>
      <c r="AQ46" s="22">
        <v>2</v>
      </c>
      <c r="AR46" s="22">
        <v>0.11</v>
      </c>
      <c r="AS46" s="22">
        <v>2.69</v>
      </c>
      <c r="AT46" s="22">
        <v>1.9E-2</v>
      </c>
      <c r="AU46" s="22">
        <v>0.8</v>
      </c>
      <c r="AV46" s="22">
        <v>11.4</v>
      </c>
      <c r="AW46" s="22">
        <v>4.4800000000000004</v>
      </c>
      <c r="AX46" s="22">
        <v>0.39</v>
      </c>
      <c r="AY46" s="22">
        <v>1.67</v>
      </c>
      <c r="AZ46" s="22">
        <v>12.2</v>
      </c>
      <c r="BA46" s="22">
        <v>94.7</v>
      </c>
      <c r="BB46" s="22">
        <v>0.01</v>
      </c>
      <c r="BC46" s="22" t="s">
        <v>78</v>
      </c>
      <c r="BD46" s="22" t="s">
        <v>78</v>
      </c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8"/>
    </row>
    <row r="47" spans="1:103" x14ac:dyDescent="0.2">
      <c r="A47" s="19" t="s">
        <v>75</v>
      </c>
      <c r="B47" s="24">
        <v>38</v>
      </c>
      <c r="C47" s="24">
        <v>39</v>
      </c>
      <c r="D47" s="25" t="s">
        <v>144</v>
      </c>
      <c r="E47" s="25" t="s">
        <v>77</v>
      </c>
      <c r="F47" s="21">
        <v>990041</v>
      </c>
      <c r="G47" s="26" t="s">
        <v>97</v>
      </c>
      <c r="H47" s="26">
        <v>30200</v>
      </c>
      <c r="I47" s="22">
        <v>111</v>
      </c>
      <c r="J47" s="22">
        <v>0.38</v>
      </c>
      <c r="K47" s="22">
        <v>68</v>
      </c>
      <c r="L47" s="22">
        <v>23.7</v>
      </c>
      <c r="M47" s="22">
        <v>108</v>
      </c>
      <c r="N47" s="22">
        <v>24.5</v>
      </c>
      <c r="O47" s="22">
        <v>209</v>
      </c>
      <c r="P47" s="22">
        <v>0.93</v>
      </c>
      <c r="Q47" s="22">
        <v>9.0399999999999991</v>
      </c>
      <c r="R47" s="26">
        <v>22100</v>
      </c>
      <c r="S47" s="22">
        <v>2.79</v>
      </c>
      <c r="T47" s="22">
        <v>2250</v>
      </c>
      <c r="U47" s="22">
        <v>7330</v>
      </c>
      <c r="V47" s="26">
        <v>2580</v>
      </c>
      <c r="W47" s="22">
        <v>23.2</v>
      </c>
      <c r="X47" s="22">
        <v>4.3</v>
      </c>
      <c r="Y47" s="22">
        <v>581</v>
      </c>
      <c r="Z47" s="22">
        <v>4.0999999999999996</v>
      </c>
      <c r="AA47" s="22">
        <v>3770</v>
      </c>
      <c r="AB47" s="22">
        <v>0.5</v>
      </c>
      <c r="AC47" s="22">
        <v>17.5</v>
      </c>
      <c r="AD47" s="22">
        <v>202</v>
      </c>
      <c r="AE47" s="22">
        <v>0.05</v>
      </c>
      <c r="AF47" s="22">
        <v>3.11</v>
      </c>
      <c r="AG47" s="22">
        <v>13.25</v>
      </c>
      <c r="AH47" s="22">
        <v>954</v>
      </c>
      <c r="AI47" s="22">
        <v>7.6</v>
      </c>
      <c r="AJ47" s="22">
        <v>209</v>
      </c>
      <c r="AK47" s="22">
        <v>18.7</v>
      </c>
      <c r="AL47" s="22">
        <v>32</v>
      </c>
      <c r="AM47" s="22">
        <v>14.8</v>
      </c>
      <c r="AN47" s="22">
        <v>1.88</v>
      </c>
      <c r="AO47" s="22">
        <v>30</v>
      </c>
      <c r="AP47" s="22">
        <v>8.25</v>
      </c>
      <c r="AQ47" s="22">
        <v>0.69</v>
      </c>
      <c r="AR47" s="22">
        <v>0.08</v>
      </c>
      <c r="AS47" s="22">
        <v>0.25</v>
      </c>
      <c r="AT47" s="22">
        <v>1.9E-2</v>
      </c>
      <c r="AU47" s="22">
        <v>0.08</v>
      </c>
      <c r="AV47" s="22">
        <v>11.6</v>
      </c>
      <c r="AW47" s="22">
        <v>9.1999999999999993</v>
      </c>
      <c r="AX47" s="22">
        <v>0.46</v>
      </c>
      <c r="AY47" s="22">
        <v>1.49</v>
      </c>
      <c r="AZ47" s="22">
        <v>13.25</v>
      </c>
      <c r="BA47" s="22">
        <v>92.05</v>
      </c>
      <c r="BB47" s="22">
        <v>0.01</v>
      </c>
      <c r="BC47" s="22" t="s">
        <v>78</v>
      </c>
      <c r="BD47" s="22" t="s">
        <v>78</v>
      </c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8"/>
    </row>
    <row r="48" spans="1:103" x14ac:dyDescent="0.2">
      <c r="A48" s="19" t="s">
        <v>75</v>
      </c>
      <c r="B48" s="24">
        <v>39</v>
      </c>
      <c r="C48" s="24">
        <v>40</v>
      </c>
      <c r="D48" s="25" t="s">
        <v>145</v>
      </c>
      <c r="E48" s="25" t="s">
        <v>77</v>
      </c>
      <c r="F48" s="21">
        <v>990041</v>
      </c>
      <c r="G48" s="22">
        <v>5550</v>
      </c>
      <c r="H48" s="26">
        <v>30800</v>
      </c>
      <c r="I48" s="22">
        <v>175</v>
      </c>
      <c r="J48" s="22">
        <v>0.61</v>
      </c>
      <c r="K48" s="22">
        <v>61.8</v>
      </c>
      <c r="L48" s="22">
        <v>21.2</v>
      </c>
      <c r="M48" s="22">
        <v>107</v>
      </c>
      <c r="N48" s="22">
        <v>22</v>
      </c>
      <c r="O48" s="22">
        <v>207</v>
      </c>
      <c r="P48" s="22">
        <v>0.84</v>
      </c>
      <c r="Q48" s="22">
        <v>8.85</v>
      </c>
      <c r="R48" s="26">
        <v>23300</v>
      </c>
      <c r="S48" s="22">
        <v>2.34</v>
      </c>
      <c r="T48" s="26">
        <v>3240</v>
      </c>
      <c r="U48" s="22">
        <v>7510</v>
      </c>
      <c r="V48" s="26">
        <v>2590</v>
      </c>
      <c r="W48" s="22">
        <v>34.299999999999997</v>
      </c>
      <c r="X48" s="22">
        <v>5.5</v>
      </c>
      <c r="Y48" s="22">
        <v>583</v>
      </c>
      <c r="Z48" s="22">
        <v>5</v>
      </c>
      <c r="AA48" s="22">
        <v>3590</v>
      </c>
      <c r="AB48" s="22">
        <v>1.2</v>
      </c>
      <c r="AC48" s="22">
        <v>16.55</v>
      </c>
      <c r="AD48" s="22">
        <v>211</v>
      </c>
      <c r="AE48" s="22">
        <v>0.1</v>
      </c>
      <c r="AF48" s="22">
        <v>2.87</v>
      </c>
      <c r="AG48" s="22">
        <v>20.100000000000001</v>
      </c>
      <c r="AH48" s="22">
        <v>1070</v>
      </c>
      <c r="AI48" s="22">
        <v>11</v>
      </c>
      <c r="AJ48" s="22">
        <v>214</v>
      </c>
      <c r="AK48" s="22">
        <v>16.75</v>
      </c>
      <c r="AL48" s="22">
        <v>44</v>
      </c>
      <c r="AM48" s="22">
        <v>15.05</v>
      </c>
      <c r="AN48" s="22">
        <v>1.52</v>
      </c>
      <c r="AO48" s="22">
        <v>35.4</v>
      </c>
      <c r="AP48" s="22">
        <v>11.65</v>
      </c>
      <c r="AQ48" s="22">
        <v>0.73</v>
      </c>
      <c r="AR48" s="22">
        <v>0.12</v>
      </c>
      <c r="AS48" s="22">
        <v>0.31</v>
      </c>
      <c r="AT48" s="22">
        <v>2.5999999999999999E-2</v>
      </c>
      <c r="AU48" s="22">
        <v>0.16</v>
      </c>
      <c r="AV48" s="22">
        <v>5.23</v>
      </c>
      <c r="AW48" s="22">
        <v>12.25</v>
      </c>
      <c r="AX48" s="22">
        <v>0.41</v>
      </c>
      <c r="AY48" s="22">
        <v>0.65</v>
      </c>
      <c r="AZ48" s="22">
        <v>11.2</v>
      </c>
      <c r="BA48" s="22">
        <v>94.71</v>
      </c>
      <c r="BB48" s="22">
        <v>0.01</v>
      </c>
      <c r="BC48" s="22" t="s">
        <v>78</v>
      </c>
      <c r="BD48" s="22" t="s">
        <v>78</v>
      </c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8"/>
    </row>
    <row r="49" spans="1:103" x14ac:dyDescent="0.2">
      <c r="A49" s="19" t="s">
        <v>75</v>
      </c>
      <c r="B49" s="24">
        <v>40</v>
      </c>
      <c r="C49" s="24">
        <v>41</v>
      </c>
      <c r="D49" s="25" t="s">
        <v>146</v>
      </c>
      <c r="E49" s="25" t="s">
        <v>77</v>
      </c>
      <c r="F49" s="21">
        <v>990041</v>
      </c>
      <c r="G49" s="22">
        <v>7220</v>
      </c>
      <c r="H49" s="26">
        <v>20600</v>
      </c>
      <c r="I49" s="22">
        <v>153</v>
      </c>
      <c r="J49" s="22">
        <v>0.34</v>
      </c>
      <c r="K49" s="22">
        <v>62.7</v>
      </c>
      <c r="L49" s="22">
        <v>21</v>
      </c>
      <c r="M49" s="22">
        <v>88.3</v>
      </c>
      <c r="N49" s="22">
        <v>14.5</v>
      </c>
      <c r="O49" s="22">
        <v>178</v>
      </c>
      <c r="P49" s="22">
        <v>0.62</v>
      </c>
      <c r="Q49" s="22">
        <v>8.3699999999999992</v>
      </c>
      <c r="R49" s="26">
        <v>14150</v>
      </c>
      <c r="S49" s="22">
        <v>1.94</v>
      </c>
      <c r="T49" s="22">
        <v>1845</v>
      </c>
      <c r="U49" s="22">
        <v>5730</v>
      </c>
      <c r="V49" s="26">
        <v>1765</v>
      </c>
      <c r="W49" s="22">
        <v>23</v>
      </c>
      <c r="X49" s="22">
        <v>3</v>
      </c>
      <c r="Y49" s="22">
        <v>459</v>
      </c>
      <c r="Z49" s="22">
        <v>2.8</v>
      </c>
      <c r="AA49" s="22">
        <v>4190</v>
      </c>
      <c r="AB49" s="22">
        <v>0.8</v>
      </c>
      <c r="AC49" s="22">
        <v>16.05</v>
      </c>
      <c r="AD49" s="22">
        <v>167.5</v>
      </c>
      <c r="AE49" s="22">
        <v>0.06</v>
      </c>
      <c r="AF49" s="22">
        <v>2.64</v>
      </c>
      <c r="AG49" s="22">
        <v>17</v>
      </c>
      <c r="AH49" s="22">
        <v>1025</v>
      </c>
      <c r="AI49" s="22">
        <v>21.4</v>
      </c>
      <c r="AJ49" s="22">
        <v>208</v>
      </c>
      <c r="AK49" s="22">
        <v>16</v>
      </c>
      <c r="AL49" s="22">
        <v>30</v>
      </c>
      <c r="AM49" s="22">
        <v>11.65</v>
      </c>
      <c r="AN49" s="22">
        <v>0.89</v>
      </c>
      <c r="AO49" s="22">
        <v>30.6</v>
      </c>
      <c r="AP49" s="22">
        <v>18.8</v>
      </c>
      <c r="AQ49" s="22">
        <v>0.48</v>
      </c>
      <c r="AR49" s="22">
        <v>0.16</v>
      </c>
      <c r="AS49" s="22">
        <v>0.21</v>
      </c>
      <c r="AT49" s="22">
        <v>2.3E-2</v>
      </c>
      <c r="AU49" s="22">
        <v>0.08</v>
      </c>
      <c r="AV49" s="22">
        <v>6.9</v>
      </c>
      <c r="AW49" s="22">
        <v>16.350000000000001</v>
      </c>
      <c r="AX49" s="22">
        <v>0.49</v>
      </c>
      <c r="AY49" s="22">
        <v>0.86</v>
      </c>
      <c r="AZ49" s="22">
        <v>9.2799999999999994</v>
      </c>
      <c r="BA49" s="22">
        <v>96.77</v>
      </c>
      <c r="BB49" s="22">
        <v>0.01</v>
      </c>
      <c r="BC49" s="22" t="s">
        <v>78</v>
      </c>
      <c r="BD49" s="22" t="s">
        <v>78</v>
      </c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8"/>
    </row>
    <row r="50" spans="1:103" x14ac:dyDescent="0.2">
      <c r="A50" s="19" t="s">
        <v>75</v>
      </c>
      <c r="B50" s="24">
        <v>41</v>
      </c>
      <c r="C50" s="24">
        <v>42</v>
      </c>
      <c r="D50" s="25" t="s">
        <v>147</v>
      </c>
      <c r="E50" s="25" t="s">
        <v>77</v>
      </c>
      <c r="F50" s="21">
        <v>990041</v>
      </c>
      <c r="G50" s="22">
        <v>7560</v>
      </c>
      <c r="H50" s="26">
        <v>1550</v>
      </c>
      <c r="I50" s="22">
        <v>43</v>
      </c>
      <c r="J50" s="22">
        <v>0.91</v>
      </c>
      <c r="K50" s="22">
        <v>88.4</v>
      </c>
      <c r="L50" s="22">
        <v>36.299999999999997</v>
      </c>
      <c r="M50" s="22">
        <v>82.5</v>
      </c>
      <c r="N50" s="22">
        <v>19</v>
      </c>
      <c r="O50" s="22">
        <v>180.5</v>
      </c>
      <c r="P50" s="22">
        <v>3.97</v>
      </c>
      <c r="Q50" s="22">
        <v>13.65</v>
      </c>
      <c r="R50" s="26">
        <v>10400</v>
      </c>
      <c r="S50" s="22">
        <v>3.93</v>
      </c>
      <c r="T50" s="22">
        <v>1420</v>
      </c>
      <c r="U50" s="22">
        <v>4360</v>
      </c>
      <c r="V50" s="26">
        <v>1350</v>
      </c>
      <c r="W50" s="22">
        <v>51.3</v>
      </c>
      <c r="X50" s="22">
        <v>4.2</v>
      </c>
      <c r="Y50" s="22">
        <v>391</v>
      </c>
      <c r="Z50" s="22">
        <v>10.5</v>
      </c>
      <c r="AA50" s="22">
        <v>4430</v>
      </c>
      <c r="AB50" s="22">
        <v>3.6</v>
      </c>
      <c r="AC50" s="22">
        <v>18.850000000000001</v>
      </c>
      <c r="AD50" s="22">
        <v>187.5</v>
      </c>
      <c r="AE50" s="22">
        <v>0.6</v>
      </c>
      <c r="AF50" s="22">
        <v>4.7</v>
      </c>
      <c r="AG50" s="22">
        <v>46.5</v>
      </c>
      <c r="AH50" s="22">
        <v>705</v>
      </c>
      <c r="AI50" s="22">
        <v>8.5</v>
      </c>
      <c r="AJ50" s="22">
        <v>344</v>
      </c>
      <c r="AK50" s="22">
        <v>28.6</v>
      </c>
      <c r="AL50" s="22">
        <v>222</v>
      </c>
      <c r="AM50" s="22">
        <v>14.4</v>
      </c>
      <c r="AN50" s="22">
        <v>3.54</v>
      </c>
      <c r="AO50" s="22">
        <v>20.399999999999999</v>
      </c>
      <c r="AP50" s="22">
        <v>21.3</v>
      </c>
      <c r="AQ50" s="22">
        <v>0.79</v>
      </c>
      <c r="AR50" s="22">
        <v>0.15</v>
      </c>
      <c r="AS50" s="22">
        <v>0.69</v>
      </c>
      <c r="AT50" s="22">
        <v>8.0000000000000002E-3</v>
      </c>
      <c r="AU50" s="22">
        <v>0.96</v>
      </c>
      <c r="AV50" s="22">
        <v>6.69</v>
      </c>
      <c r="AW50" s="22">
        <v>17.45</v>
      </c>
      <c r="AX50" s="22">
        <v>0.51</v>
      </c>
      <c r="AY50" s="22">
        <v>0.91</v>
      </c>
      <c r="AZ50" s="22">
        <v>10.25</v>
      </c>
      <c r="BA50" s="22">
        <v>98.05</v>
      </c>
      <c r="BB50" s="22">
        <v>0.01</v>
      </c>
      <c r="BC50" s="22" t="s">
        <v>78</v>
      </c>
      <c r="BD50" s="22" t="s">
        <v>78</v>
      </c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8"/>
    </row>
    <row r="51" spans="1:103" x14ac:dyDescent="0.2">
      <c r="A51" s="19" t="s">
        <v>75</v>
      </c>
      <c r="B51" s="24">
        <v>42</v>
      </c>
      <c r="C51" s="24">
        <v>43</v>
      </c>
      <c r="D51" s="25" t="s">
        <v>148</v>
      </c>
      <c r="E51" s="25" t="s">
        <v>77</v>
      </c>
      <c r="F51" s="21">
        <v>990041</v>
      </c>
      <c r="G51" s="22">
        <v>1935</v>
      </c>
      <c r="H51" s="26">
        <v>12400</v>
      </c>
      <c r="I51" s="22">
        <v>56</v>
      </c>
      <c r="J51" s="22">
        <v>0.09</v>
      </c>
      <c r="K51" s="22">
        <v>45</v>
      </c>
      <c r="L51" s="22">
        <v>20.399999999999999</v>
      </c>
      <c r="M51" s="22">
        <v>56.2</v>
      </c>
      <c r="N51" s="22">
        <v>13</v>
      </c>
      <c r="O51" s="22">
        <v>114</v>
      </c>
      <c r="P51" s="22">
        <v>1.1100000000000001</v>
      </c>
      <c r="Q51" s="22">
        <v>7.1</v>
      </c>
      <c r="R51" s="22">
        <v>8170</v>
      </c>
      <c r="S51" s="22">
        <v>2.37</v>
      </c>
      <c r="T51" s="22">
        <v>1995</v>
      </c>
      <c r="U51" s="22">
        <v>3560</v>
      </c>
      <c r="V51" s="26">
        <v>1110</v>
      </c>
      <c r="W51" s="22">
        <v>2.9</v>
      </c>
      <c r="X51" s="22">
        <v>1.5</v>
      </c>
      <c r="Y51" s="22">
        <v>291</v>
      </c>
      <c r="Z51" s="22">
        <v>9.6</v>
      </c>
      <c r="AA51" s="22">
        <v>3870</v>
      </c>
      <c r="AB51" s="22">
        <v>2.2999999999999998</v>
      </c>
      <c r="AC51" s="22">
        <v>10.5</v>
      </c>
      <c r="AD51" s="22">
        <v>95.9</v>
      </c>
      <c r="AE51" s="22">
        <v>0.11</v>
      </c>
      <c r="AF51" s="22">
        <v>2.8</v>
      </c>
      <c r="AG51" s="22">
        <v>73.7</v>
      </c>
      <c r="AH51" s="22">
        <v>579</v>
      </c>
      <c r="AI51" s="22">
        <v>6.6</v>
      </c>
      <c r="AJ51" s="22">
        <v>190</v>
      </c>
      <c r="AK51" s="22">
        <v>17.3</v>
      </c>
      <c r="AL51" s="22">
        <v>43</v>
      </c>
      <c r="AM51" s="22">
        <v>43.3</v>
      </c>
      <c r="AN51" s="22">
        <v>0.4</v>
      </c>
      <c r="AO51" s="22">
        <v>15.45</v>
      </c>
      <c r="AP51" s="22">
        <v>16.75</v>
      </c>
      <c r="AQ51" s="22">
        <v>0.08</v>
      </c>
      <c r="AR51" s="22">
        <v>0.14000000000000001</v>
      </c>
      <c r="AS51" s="22">
        <v>0.01</v>
      </c>
      <c r="AT51" s="22">
        <v>8.0000000000000002E-3</v>
      </c>
      <c r="AU51" s="22">
        <v>0.17</v>
      </c>
      <c r="AV51" s="22">
        <v>1.74</v>
      </c>
      <c r="AW51" s="22">
        <v>14.6</v>
      </c>
      <c r="AX51" s="22">
        <v>0.46</v>
      </c>
      <c r="AY51" s="22">
        <v>0.22</v>
      </c>
      <c r="AZ51" s="22">
        <v>4.97</v>
      </c>
      <c r="BA51" s="22">
        <v>98.3</v>
      </c>
      <c r="BB51" s="22" t="s">
        <v>78</v>
      </c>
      <c r="BC51" s="22" t="s">
        <v>78</v>
      </c>
      <c r="BD51" s="22" t="s">
        <v>78</v>
      </c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8"/>
    </row>
    <row r="52" spans="1:103" x14ac:dyDescent="0.2">
      <c r="A52" s="19" t="s">
        <v>75</v>
      </c>
      <c r="B52" s="24">
        <v>43</v>
      </c>
      <c r="C52" s="24">
        <v>44</v>
      </c>
      <c r="D52" s="25" t="s">
        <v>149</v>
      </c>
      <c r="E52" s="25" t="s">
        <v>77</v>
      </c>
      <c r="F52" s="21">
        <v>990041</v>
      </c>
      <c r="G52" s="22">
        <v>481</v>
      </c>
      <c r="H52" s="26">
        <v>16950</v>
      </c>
      <c r="I52" s="22">
        <v>109</v>
      </c>
      <c r="J52" s="22">
        <v>0.03</v>
      </c>
      <c r="K52" s="22">
        <v>44.7</v>
      </c>
      <c r="L52" s="22">
        <v>17.850000000000001</v>
      </c>
      <c r="M52" s="22">
        <v>57.9</v>
      </c>
      <c r="N52" s="22">
        <v>0.4</v>
      </c>
      <c r="O52" s="22">
        <v>115.5</v>
      </c>
      <c r="P52" s="22">
        <v>0.35</v>
      </c>
      <c r="Q52" s="22">
        <v>6.67</v>
      </c>
      <c r="R52" s="26">
        <v>13650</v>
      </c>
      <c r="S52" s="22">
        <v>2.2799999999999998</v>
      </c>
      <c r="T52" s="22">
        <v>286</v>
      </c>
      <c r="U52" s="22">
        <v>4010</v>
      </c>
      <c r="V52" s="26">
        <v>1345</v>
      </c>
      <c r="W52" s="22">
        <v>1</v>
      </c>
      <c r="X52" s="22">
        <v>2.2000000000000002</v>
      </c>
      <c r="Y52" s="22">
        <v>293</v>
      </c>
      <c r="Z52" s="22">
        <v>2.2000000000000002</v>
      </c>
      <c r="AA52" s="22">
        <v>1060</v>
      </c>
      <c r="AB52" s="22">
        <v>0.4</v>
      </c>
      <c r="AC52" s="22">
        <v>10.45</v>
      </c>
      <c r="AD52" s="22">
        <v>92</v>
      </c>
      <c r="AE52" s="22">
        <v>0.02</v>
      </c>
      <c r="AF52" s="22">
        <v>2.5499999999999998</v>
      </c>
      <c r="AG52" s="22">
        <v>8.98</v>
      </c>
      <c r="AH52" s="22">
        <v>613</v>
      </c>
      <c r="AI52" s="22">
        <v>3.6</v>
      </c>
      <c r="AJ52" s="22">
        <v>165</v>
      </c>
      <c r="AK52" s="22">
        <v>16.55</v>
      </c>
      <c r="AL52" s="22">
        <v>11</v>
      </c>
      <c r="AM52" s="22">
        <v>67.8</v>
      </c>
      <c r="AN52" s="22">
        <v>0.09</v>
      </c>
      <c r="AO52" s="22">
        <v>18.8</v>
      </c>
      <c r="AP52" s="22">
        <v>2.11</v>
      </c>
      <c r="AQ52" s="22">
        <v>0.03</v>
      </c>
      <c r="AR52" s="22" t="s">
        <v>78</v>
      </c>
      <c r="AS52" s="22" t="s">
        <v>78</v>
      </c>
      <c r="AT52" s="22">
        <v>1.6E-2</v>
      </c>
      <c r="AU52" s="22">
        <v>0.03</v>
      </c>
      <c r="AV52" s="22">
        <v>0.45</v>
      </c>
      <c r="AW52" s="22">
        <v>3.77</v>
      </c>
      <c r="AX52" s="22">
        <v>0.14000000000000001</v>
      </c>
      <c r="AY52" s="22">
        <v>0.06</v>
      </c>
      <c r="AZ52" s="22">
        <v>4.88</v>
      </c>
      <c r="BA52" s="22">
        <v>98.18</v>
      </c>
      <c r="BB52" s="22">
        <v>0.01</v>
      </c>
      <c r="BC52" s="22" t="s">
        <v>78</v>
      </c>
      <c r="BD52" s="22" t="s">
        <v>78</v>
      </c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8"/>
    </row>
    <row r="53" spans="1:103" x14ac:dyDescent="0.2">
      <c r="A53" s="19" t="s">
        <v>75</v>
      </c>
      <c r="B53" s="24">
        <v>44</v>
      </c>
      <c r="C53" s="24">
        <v>45</v>
      </c>
      <c r="D53" s="25" t="s">
        <v>150</v>
      </c>
      <c r="E53" s="25" t="s">
        <v>77</v>
      </c>
      <c r="F53" s="21">
        <v>990041</v>
      </c>
      <c r="G53" s="22">
        <v>1360</v>
      </c>
      <c r="H53" s="22">
        <v>5350</v>
      </c>
      <c r="I53" s="22">
        <v>27</v>
      </c>
      <c r="J53" s="22">
        <v>0.92</v>
      </c>
      <c r="K53" s="22">
        <v>62</v>
      </c>
      <c r="L53" s="22">
        <v>25.6</v>
      </c>
      <c r="M53" s="22">
        <v>38.9</v>
      </c>
      <c r="N53" s="22">
        <v>22.1</v>
      </c>
      <c r="O53" s="22">
        <v>98.8</v>
      </c>
      <c r="P53" s="22">
        <v>5.41</v>
      </c>
      <c r="Q53" s="22">
        <v>10.050000000000001</v>
      </c>
      <c r="R53" s="22">
        <v>3580</v>
      </c>
      <c r="S53" s="22">
        <v>2.2400000000000002</v>
      </c>
      <c r="T53" s="22">
        <v>1675</v>
      </c>
      <c r="U53" s="22">
        <v>1495</v>
      </c>
      <c r="V53" s="22">
        <v>483</v>
      </c>
      <c r="W53" s="22">
        <v>78.7</v>
      </c>
      <c r="X53" s="22">
        <v>2.9</v>
      </c>
      <c r="Y53" s="22">
        <v>166.5</v>
      </c>
      <c r="Z53" s="22">
        <v>7.6</v>
      </c>
      <c r="AA53" s="22">
        <v>1560</v>
      </c>
      <c r="AB53" s="22">
        <v>2.9</v>
      </c>
      <c r="AC53" s="22">
        <v>12.7</v>
      </c>
      <c r="AD53" s="22">
        <v>99.3</v>
      </c>
      <c r="AE53" s="22">
        <v>0.94</v>
      </c>
      <c r="AF53" s="22">
        <v>3.36</v>
      </c>
      <c r="AG53" s="22">
        <v>33.9</v>
      </c>
      <c r="AH53" s="22">
        <v>579</v>
      </c>
      <c r="AI53" s="22">
        <v>8.1999999999999993</v>
      </c>
      <c r="AJ53" s="22">
        <v>255</v>
      </c>
      <c r="AK53" s="22">
        <v>18.3</v>
      </c>
      <c r="AL53" s="22">
        <v>295</v>
      </c>
      <c r="AM53" s="22">
        <v>43</v>
      </c>
      <c r="AN53" s="22">
        <v>4.2699999999999996</v>
      </c>
      <c r="AO53" s="22">
        <v>25.4</v>
      </c>
      <c r="AP53" s="22">
        <v>6.91</v>
      </c>
      <c r="AQ53" s="22">
        <v>1.32</v>
      </c>
      <c r="AR53" s="22">
        <v>0.13</v>
      </c>
      <c r="AS53" s="22">
        <v>1.26</v>
      </c>
      <c r="AT53" s="22">
        <v>4.0000000000000001E-3</v>
      </c>
      <c r="AU53" s="22">
        <v>1.52</v>
      </c>
      <c r="AV53" s="22">
        <v>0.37</v>
      </c>
      <c r="AW53" s="22">
        <v>5.46</v>
      </c>
      <c r="AX53" s="22">
        <v>0.19</v>
      </c>
      <c r="AY53" s="22">
        <v>0.17</v>
      </c>
      <c r="AZ53" s="22">
        <v>10.6</v>
      </c>
      <c r="BA53" s="22">
        <v>100.6</v>
      </c>
      <c r="BB53" s="22">
        <v>0.01</v>
      </c>
      <c r="BC53" s="22" t="s">
        <v>78</v>
      </c>
      <c r="BD53" s="22" t="s">
        <v>78</v>
      </c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8"/>
    </row>
    <row r="54" spans="1:103" x14ac:dyDescent="0.2">
      <c r="A54" s="19" t="s">
        <v>75</v>
      </c>
      <c r="B54" s="2" t="s">
        <v>105</v>
      </c>
      <c r="C54" s="2"/>
      <c r="D54" s="27" t="s">
        <v>151</v>
      </c>
      <c r="E54" s="27" t="s">
        <v>107</v>
      </c>
      <c r="F54" s="21">
        <v>990041</v>
      </c>
      <c r="G54" s="22">
        <v>2800</v>
      </c>
      <c r="H54" s="22">
        <v>1395</v>
      </c>
      <c r="I54" s="22">
        <v>69</v>
      </c>
      <c r="J54" s="22">
        <v>4.09</v>
      </c>
      <c r="K54" s="22">
        <v>14.95</v>
      </c>
      <c r="L54" s="22">
        <v>6.82</v>
      </c>
      <c r="M54" s="22">
        <v>9.42</v>
      </c>
      <c r="N54" s="22">
        <v>18.899999999999999</v>
      </c>
      <c r="O54" s="22">
        <v>24.2</v>
      </c>
      <c r="P54" s="22">
        <v>2.96</v>
      </c>
      <c r="Q54" s="22">
        <v>2.4700000000000002</v>
      </c>
      <c r="R54" s="22">
        <v>1055</v>
      </c>
      <c r="S54" s="22">
        <v>0.71</v>
      </c>
      <c r="T54" s="22">
        <v>201</v>
      </c>
      <c r="U54" s="22">
        <v>329</v>
      </c>
      <c r="V54" s="22">
        <v>113</v>
      </c>
      <c r="W54" s="22">
        <v>95</v>
      </c>
      <c r="X54" s="22">
        <v>10.7</v>
      </c>
      <c r="Y54" s="22">
        <v>38.700000000000003</v>
      </c>
      <c r="Z54" s="22">
        <v>4.0999999999999996</v>
      </c>
      <c r="AA54" s="22">
        <v>2250</v>
      </c>
      <c r="AB54" s="22">
        <v>1.1000000000000001</v>
      </c>
      <c r="AC54" s="22">
        <v>2.88</v>
      </c>
      <c r="AD54" s="22">
        <v>58.4</v>
      </c>
      <c r="AE54" s="22">
        <v>0.3</v>
      </c>
      <c r="AF54" s="22">
        <v>0.96</v>
      </c>
      <c r="AG54" s="22">
        <v>4.34</v>
      </c>
      <c r="AH54" s="22">
        <v>60</v>
      </c>
      <c r="AI54" s="22">
        <v>9.1999999999999993</v>
      </c>
      <c r="AJ54" s="22">
        <v>69.2</v>
      </c>
      <c r="AK54" s="22">
        <v>5.34</v>
      </c>
      <c r="AL54" s="22">
        <v>121</v>
      </c>
      <c r="AM54" s="22">
        <v>39</v>
      </c>
      <c r="AN54" s="22">
        <v>11.45</v>
      </c>
      <c r="AO54" s="22">
        <v>6.41</v>
      </c>
      <c r="AP54" s="22">
        <v>15.95</v>
      </c>
      <c r="AQ54" s="22">
        <v>3.26</v>
      </c>
      <c r="AR54" s="22">
        <v>5.1100000000000003</v>
      </c>
      <c r="AS54" s="22">
        <v>1.6</v>
      </c>
      <c r="AT54" s="22">
        <v>0.01</v>
      </c>
      <c r="AU54" s="22">
        <v>0.47</v>
      </c>
      <c r="AV54" s="22">
        <v>0.47</v>
      </c>
      <c r="AW54" s="22">
        <v>0.22</v>
      </c>
      <c r="AX54" s="22">
        <v>0.27</v>
      </c>
      <c r="AY54" s="22">
        <v>0.33</v>
      </c>
      <c r="AZ54" s="22">
        <v>14.5</v>
      </c>
      <c r="BA54" s="22">
        <v>99.05</v>
      </c>
      <c r="BB54" s="22"/>
      <c r="BC54" s="22"/>
      <c r="BD54" s="22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8"/>
    </row>
    <row r="55" spans="1:103" x14ac:dyDescent="0.2">
      <c r="A55" s="19" t="s">
        <v>75</v>
      </c>
      <c r="B55" s="24">
        <v>45</v>
      </c>
      <c r="C55" s="24">
        <v>46</v>
      </c>
      <c r="D55" s="25" t="s">
        <v>152</v>
      </c>
      <c r="E55" s="25" t="s">
        <v>77</v>
      </c>
      <c r="F55" s="21">
        <v>990041</v>
      </c>
      <c r="G55" s="22">
        <v>3790</v>
      </c>
      <c r="H55" s="22">
        <v>8210</v>
      </c>
      <c r="I55" s="22">
        <v>22</v>
      </c>
      <c r="J55" s="22">
        <v>0.33</v>
      </c>
      <c r="K55" s="22">
        <v>35.299999999999997</v>
      </c>
      <c r="L55" s="22">
        <v>16.149999999999999</v>
      </c>
      <c r="M55" s="22">
        <v>36.9</v>
      </c>
      <c r="N55" s="22">
        <v>21</v>
      </c>
      <c r="O55" s="22">
        <v>72.599999999999994</v>
      </c>
      <c r="P55" s="22">
        <v>0.62</v>
      </c>
      <c r="Q55" s="22">
        <v>5.94</v>
      </c>
      <c r="R55" s="22">
        <v>5200</v>
      </c>
      <c r="S55" s="22">
        <v>2.2400000000000002</v>
      </c>
      <c r="T55" s="22">
        <v>734</v>
      </c>
      <c r="U55" s="22">
        <v>2080</v>
      </c>
      <c r="V55" s="22">
        <v>758</v>
      </c>
      <c r="W55" s="22">
        <v>27.5</v>
      </c>
      <c r="X55" s="22">
        <v>1.9</v>
      </c>
      <c r="Y55" s="22">
        <v>177</v>
      </c>
      <c r="Z55" s="22">
        <v>3.4</v>
      </c>
      <c r="AA55" s="22">
        <v>1960</v>
      </c>
      <c r="AB55" s="22">
        <v>2</v>
      </c>
      <c r="AC55" s="22">
        <v>9.2200000000000006</v>
      </c>
      <c r="AD55" s="22">
        <v>72.3</v>
      </c>
      <c r="AE55" s="22">
        <v>0.09</v>
      </c>
      <c r="AF55" s="22">
        <v>2.21</v>
      </c>
      <c r="AG55" s="22">
        <v>25.3</v>
      </c>
      <c r="AH55" s="22">
        <v>630</v>
      </c>
      <c r="AI55" s="22">
        <v>2</v>
      </c>
      <c r="AJ55" s="22">
        <v>143.5</v>
      </c>
      <c r="AK55" s="22">
        <v>15.2</v>
      </c>
      <c r="AL55" s="22">
        <v>19</v>
      </c>
      <c r="AM55" s="22">
        <v>55.2</v>
      </c>
      <c r="AN55" s="22">
        <v>0.81</v>
      </c>
      <c r="AO55" s="22">
        <v>20.5</v>
      </c>
      <c r="AP55" s="22">
        <v>3.83</v>
      </c>
      <c r="AQ55" s="22">
        <v>0.63</v>
      </c>
      <c r="AR55" s="22">
        <v>0.05</v>
      </c>
      <c r="AS55" s="22">
        <v>0.32</v>
      </c>
      <c r="AT55" s="22">
        <v>4.0000000000000001E-3</v>
      </c>
      <c r="AU55" s="22">
        <v>0.14000000000000001</v>
      </c>
      <c r="AV55" s="22">
        <v>4.53</v>
      </c>
      <c r="AW55" s="22">
        <v>3.7</v>
      </c>
      <c r="AX55" s="22">
        <v>0.22</v>
      </c>
      <c r="AY55" s="22">
        <v>0.41</v>
      </c>
      <c r="AZ55" s="22">
        <v>8.56</v>
      </c>
      <c r="BA55" s="22">
        <v>98.9</v>
      </c>
      <c r="BB55" s="22">
        <v>0.01</v>
      </c>
      <c r="BC55" s="22" t="s">
        <v>78</v>
      </c>
      <c r="BD55" s="22" t="s">
        <v>78</v>
      </c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8"/>
    </row>
    <row r="56" spans="1:103" x14ac:dyDescent="0.2">
      <c r="A56" s="19" t="s">
        <v>75</v>
      </c>
      <c r="B56" s="24">
        <v>46</v>
      </c>
      <c r="C56" s="24">
        <v>47</v>
      </c>
      <c r="D56" s="25" t="s">
        <v>153</v>
      </c>
      <c r="E56" s="25" t="s">
        <v>77</v>
      </c>
      <c r="F56" s="21">
        <v>990041</v>
      </c>
      <c r="G56" s="22">
        <v>4650</v>
      </c>
      <c r="H56" s="22">
        <v>6160</v>
      </c>
      <c r="I56" s="22">
        <v>38</v>
      </c>
      <c r="J56" s="22">
        <v>2.11</v>
      </c>
      <c r="K56" s="22">
        <v>36.299999999999997</v>
      </c>
      <c r="L56" s="22">
        <v>17.100000000000001</v>
      </c>
      <c r="M56" s="22">
        <v>33.1</v>
      </c>
      <c r="N56" s="22">
        <v>29.2</v>
      </c>
      <c r="O56" s="22">
        <v>67.8</v>
      </c>
      <c r="P56" s="22">
        <v>5.28</v>
      </c>
      <c r="Q56" s="22">
        <v>6.35</v>
      </c>
      <c r="R56" s="22">
        <v>3530</v>
      </c>
      <c r="S56" s="22">
        <v>2.08</v>
      </c>
      <c r="T56" s="22">
        <v>1360</v>
      </c>
      <c r="U56" s="22">
        <v>1700</v>
      </c>
      <c r="V56" s="22">
        <v>623</v>
      </c>
      <c r="W56" s="22">
        <v>185</v>
      </c>
      <c r="X56" s="22">
        <v>5.5</v>
      </c>
      <c r="Y56" s="22">
        <v>150.5</v>
      </c>
      <c r="Z56" s="22">
        <v>5.7</v>
      </c>
      <c r="AA56" s="22">
        <v>2300</v>
      </c>
      <c r="AB56" s="22">
        <v>4.7</v>
      </c>
      <c r="AC56" s="22">
        <v>8.82</v>
      </c>
      <c r="AD56" s="22">
        <v>94.6</v>
      </c>
      <c r="AE56" s="22">
        <v>0.84</v>
      </c>
      <c r="AF56" s="22">
        <v>2.44</v>
      </c>
      <c r="AG56" s="22">
        <v>28.7</v>
      </c>
      <c r="AH56" s="22">
        <v>613</v>
      </c>
      <c r="AI56" s="22">
        <v>3.4</v>
      </c>
      <c r="AJ56" s="22">
        <v>155.5</v>
      </c>
      <c r="AK56" s="22">
        <v>15.5</v>
      </c>
      <c r="AL56" s="22">
        <v>274</v>
      </c>
      <c r="AM56" s="22">
        <v>36.299999999999997</v>
      </c>
      <c r="AN56" s="22">
        <v>5.8</v>
      </c>
      <c r="AO56" s="22">
        <v>19.5</v>
      </c>
      <c r="AP56" s="22">
        <v>8.35</v>
      </c>
      <c r="AQ56" s="22">
        <v>3.04</v>
      </c>
      <c r="AR56" s="22">
        <v>0.13</v>
      </c>
      <c r="AS56" s="22">
        <v>3.27</v>
      </c>
      <c r="AT56" s="22">
        <v>6.0000000000000001E-3</v>
      </c>
      <c r="AU56" s="22">
        <v>1.28</v>
      </c>
      <c r="AV56" s="22">
        <v>3.89</v>
      </c>
      <c r="AW56" s="22">
        <v>6.7</v>
      </c>
      <c r="AX56" s="22">
        <v>0.26</v>
      </c>
      <c r="AY56" s="22">
        <v>0.51</v>
      </c>
      <c r="AZ56" s="22">
        <v>9.49</v>
      </c>
      <c r="BA56" s="22">
        <v>98.53</v>
      </c>
      <c r="BB56" s="22">
        <v>0.01</v>
      </c>
      <c r="BC56" s="22" t="s">
        <v>78</v>
      </c>
      <c r="BD56" s="22" t="s">
        <v>78</v>
      </c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8"/>
    </row>
    <row r="57" spans="1:103" x14ac:dyDescent="0.2">
      <c r="A57" s="19" t="s">
        <v>75</v>
      </c>
      <c r="B57" s="24">
        <v>47</v>
      </c>
      <c r="C57" s="24">
        <v>48</v>
      </c>
      <c r="D57" s="25" t="s">
        <v>154</v>
      </c>
      <c r="E57" s="25" t="s">
        <v>77</v>
      </c>
      <c r="F57" s="21">
        <v>990041</v>
      </c>
      <c r="G57" s="22">
        <v>5750</v>
      </c>
      <c r="H57" s="22">
        <v>4680</v>
      </c>
      <c r="I57" s="22">
        <v>46</v>
      </c>
      <c r="J57" s="22">
        <v>1.68</v>
      </c>
      <c r="K57" s="22">
        <v>29</v>
      </c>
      <c r="L57" s="22">
        <v>14.9</v>
      </c>
      <c r="M57" s="22">
        <v>22.5</v>
      </c>
      <c r="N57" s="22">
        <v>25.9</v>
      </c>
      <c r="O57" s="22">
        <v>47.9</v>
      </c>
      <c r="P57" s="22">
        <v>7.69</v>
      </c>
      <c r="Q57" s="22">
        <v>5.48</v>
      </c>
      <c r="R57" s="22">
        <v>3150</v>
      </c>
      <c r="S57" s="22">
        <v>2.0499999999999998</v>
      </c>
      <c r="T57" s="22">
        <v>1170</v>
      </c>
      <c r="U57" s="22">
        <v>1170</v>
      </c>
      <c r="V57" s="22">
        <v>419</v>
      </c>
      <c r="W57" s="22">
        <v>76.900000000000006</v>
      </c>
      <c r="X57" s="22">
        <v>2.9</v>
      </c>
      <c r="Y57" s="22">
        <v>99.9</v>
      </c>
      <c r="Z57" s="22">
        <v>4.9000000000000004</v>
      </c>
      <c r="AA57" s="22">
        <v>3260</v>
      </c>
      <c r="AB57" s="22">
        <v>5</v>
      </c>
      <c r="AC57" s="22">
        <v>6.78</v>
      </c>
      <c r="AD57" s="22">
        <v>49.6</v>
      </c>
      <c r="AE57" s="22">
        <v>1.02</v>
      </c>
      <c r="AF57" s="22">
        <v>2.21</v>
      </c>
      <c r="AG57" s="22">
        <v>25.5</v>
      </c>
      <c r="AH57" s="22">
        <v>621</v>
      </c>
      <c r="AI57" s="22">
        <v>3.2</v>
      </c>
      <c r="AJ57" s="22">
        <v>153.5</v>
      </c>
      <c r="AK57" s="22">
        <v>14</v>
      </c>
      <c r="AL57" s="22">
        <v>438</v>
      </c>
      <c r="AM57" s="22">
        <v>26.7</v>
      </c>
      <c r="AN57" s="22">
        <v>6.41</v>
      </c>
      <c r="AO57" s="22">
        <v>19.2</v>
      </c>
      <c r="AP57" s="22">
        <v>14.3</v>
      </c>
      <c r="AQ57" s="22">
        <v>1.79</v>
      </c>
      <c r="AR57" s="22">
        <v>0.13</v>
      </c>
      <c r="AS57" s="22">
        <v>1.88</v>
      </c>
      <c r="AT57" s="22">
        <v>7.0000000000000001E-3</v>
      </c>
      <c r="AU57" s="22">
        <v>1.51</v>
      </c>
      <c r="AV57" s="22">
        <v>4.83</v>
      </c>
      <c r="AW57" s="22">
        <v>10.8</v>
      </c>
      <c r="AX57" s="22">
        <v>0.36</v>
      </c>
      <c r="AY57" s="22">
        <v>0.6</v>
      </c>
      <c r="AZ57" s="22">
        <v>10.199999999999999</v>
      </c>
      <c r="BA57" s="22">
        <v>98.72</v>
      </c>
      <c r="BB57" s="22">
        <v>0.01</v>
      </c>
      <c r="BC57" s="22" t="s">
        <v>78</v>
      </c>
      <c r="BD57" s="22" t="s">
        <v>78</v>
      </c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8"/>
    </row>
    <row r="58" spans="1:103" x14ac:dyDescent="0.2">
      <c r="A58" s="19" t="s">
        <v>75</v>
      </c>
      <c r="B58" s="24">
        <v>48</v>
      </c>
      <c r="C58" s="24">
        <v>49</v>
      </c>
      <c r="D58" s="25" t="s">
        <v>155</v>
      </c>
      <c r="E58" s="25" t="s">
        <v>77</v>
      </c>
      <c r="F58" s="21">
        <v>990041</v>
      </c>
      <c r="G58" s="22">
        <v>6990</v>
      </c>
      <c r="H58" s="22">
        <v>7140</v>
      </c>
      <c r="I58" s="22">
        <v>29</v>
      </c>
      <c r="J58" s="22">
        <v>0.77</v>
      </c>
      <c r="K58" s="22">
        <v>37.700000000000003</v>
      </c>
      <c r="L58" s="22">
        <v>16.399999999999999</v>
      </c>
      <c r="M58" s="22">
        <v>35.4</v>
      </c>
      <c r="N58" s="22">
        <v>24.1</v>
      </c>
      <c r="O58" s="22">
        <v>71.400000000000006</v>
      </c>
      <c r="P58" s="22">
        <v>2.85</v>
      </c>
      <c r="Q58" s="22">
        <v>6.36</v>
      </c>
      <c r="R58" s="22">
        <v>4290</v>
      </c>
      <c r="S58" s="22">
        <v>2.5</v>
      </c>
      <c r="T58" s="22">
        <v>1255</v>
      </c>
      <c r="U58" s="22">
        <v>1950</v>
      </c>
      <c r="V58" s="22">
        <v>690</v>
      </c>
      <c r="W58" s="22">
        <v>52.9</v>
      </c>
      <c r="X58" s="22">
        <v>3.2</v>
      </c>
      <c r="Y58" s="22">
        <v>170.5</v>
      </c>
      <c r="Z58" s="22">
        <v>2.1</v>
      </c>
      <c r="AA58" s="22">
        <v>2400</v>
      </c>
      <c r="AB58" s="22">
        <v>2.9</v>
      </c>
      <c r="AC58" s="22">
        <v>9.3699999999999992</v>
      </c>
      <c r="AD58" s="22">
        <v>78.8</v>
      </c>
      <c r="AE58" s="22">
        <v>0.4</v>
      </c>
      <c r="AF58" s="22">
        <v>2.4900000000000002</v>
      </c>
      <c r="AG58" s="22">
        <v>14.4</v>
      </c>
      <c r="AH58" s="22">
        <v>653</v>
      </c>
      <c r="AI58" s="22">
        <v>2.8</v>
      </c>
      <c r="AJ58" s="22">
        <v>158</v>
      </c>
      <c r="AK58" s="22">
        <v>14.95</v>
      </c>
      <c r="AL58" s="22">
        <v>148</v>
      </c>
      <c r="AM58" s="22">
        <v>39.1</v>
      </c>
      <c r="AN58" s="22">
        <v>3.59</v>
      </c>
      <c r="AO58" s="22">
        <v>17.55</v>
      </c>
      <c r="AP58" s="22">
        <v>10.9</v>
      </c>
      <c r="AQ58" s="22">
        <v>1.44</v>
      </c>
      <c r="AR58" s="22">
        <v>0.12</v>
      </c>
      <c r="AS58" s="22">
        <v>1.18</v>
      </c>
      <c r="AT58" s="22">
        <v>6.0000000000000001E-3</v>
      </c>
      <c r="AU58" s="22">
        <v>0.61</v>
      </c>
      <c r="AV58" s="22">
        <v>5.75</v>
      </c>
      <c r="AW58" s="22">
        <v>8.5500000000000007</v>
      </c>
      <c r="AX58" s="22">
        <v>0.27</v>
      </c>
      <c r="AY58" s="22">
        <v>0.76</v>
      </c>
      <c r="AZ58" s="22">
        <v>9.77</v>
      </c>
      <c r="BA58" s="22">
        <v>99.6</v>
      </c>
      <c r="BB58" s="22" t="s">
        <v>78</v>
      </c>
      <c r="BC58" s="22" t="s">
        <v>78</v>
      </c>
      <c r="BD58" s="22" t="s">
        <v>78</v>
      </c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8"/>
    </row>
    <row r="59" spans="1:103" x14ac:dyDescent="0.2">
      <c r="A59" s="19" t="s">
        <v>75</v>
      </c>
      <c r="B59" s="24">
        <v>49</v>
      </c>
      <c r="C59" s="24">
        <v>50</v>
      </c>
      <c r="D59" s="25" t="s">
        <v>156</v>
      </c>
      <c r="E59" s="25" t="s">
        <v>77</v>
      </c>
      <c r="F59" s="21">
        <v>990041</v>
      </c>
      <c r="G59" s="22">
        <v>5840</v>
      </c>
      <c r="H59" s="22">
        <v>2390</v>
      </c>
      <c r="I59" s="22">
        <v>34</v>
      </c>
      <c r="J59" s="22">
        <v>6.47</v>
      </c>
      <c r="K59" s="22">
        <v>22.4</v>
      </c>
      <c r="L59" s="22">
        <v>10.65</v>
      </c>
      <c r="M59" s="22">
        <v>16.399999999999999</v>
      </c>
      <c r="N59" s="22">
        <v>32.5</v>
      </c>
      <c r="O59" s="22">
        <v>36.9</v>
      </c>
      <c r="P59" s="22">
        <v>9.9499999999999993</v>
      </c>
      <c r="Q59" s="22">
        <v>4.0599999999999996</v>
      </c>
      <c r="R59" s="22">
        <v>1440</v>
      </c>
      <c r="S59" s="22">
        <v>1.38</v>
      </c>
      <c r="T59" s="22">
        <v>1015</v>
      </c>
      <c r="U59" s="22">
        <v>661</v>
      </c>
      <c r="V59" s="22">
        <v>219</v>
      </c>
      <c r="W59" s="22">
        <v>228</v>
      </c>
      <c r="X59" s="22">
        <v>3.7</v>
      </c>
      <c r="Y59" s="22">
        <v>66.7</v>
      </c>
      <c r="Z59" s="22">
        <v>3.5</v>
      </c>
      <c r="AA59" s="22">
        <v>1100</v>
      </c>
      <c r="AB59" s="22">
        <v>6.6</v>
      </c>
      <c r="AC59" s="22">
        <v>4.7</v>
      </c>
      <c r="AD59" s="22">
        <v>24.2</v>
      </c>
      <c r="AE59" s="22">
        <v>1.82</v>
      </c>
      <c r="AF59" s="22">
        <v>1.6</v>
      </c>
      <c r="AG59" s="22">
        <v>17.149999999999999</v>
      </c>
      <c r="AH59" s="22">
        <v>478</v>
      </c>
      <c r="AI59" s="22">
        <v>2.7</v>
      </c>
      <c r="AJ59" s="22">
        <v>99.6</v>
      </c>
      <c r="AK59" s="22">
        <v>10</v>
      </c>
      <c r="AL59" s="22">
        <v>593</v>
      </c>
      <c r="AM59" s="22">
        <v>38.700000000000003</v>
      </c>
      <c r="AN59" s="22">
        <v>13.2</v>
      </c>
      <c r="AO59" s="22">
        <v>17.3</v>
      </c>
      <c r="AP59" s="22">
        <v>3.03</v>
      </c>
      <c r="AQ59" s="22">
        <v>4.18</v>
      </c>
      <c r="AR59" s="22">
        <v>0.25</v>
      </c>
      <c r="AS59" s="22">
        <v>6.04</v>
      </c>
      <c r="AT59" s="22">
        <v>6.0000000000000001E-3</v>
      </c>
      <c r="AU59" s="22">
        <v>2.79</v>
      </c>
      <c r="AV59" s="22">
        <v>3.13</v>
      </c>
      <c r="AW59" s="22">
        <v>2.04</v>
      </c>
      <c r="AX59" s="22">
        <v>0.11</v>
      </c>
      <c r="AY59" s="22">
        <v>0.66</v>
      </c>
      <c r="AZ59" s="22">
        <v>9.5299999999999994</v>
      </c>
      <c r="BA59" s="22">
        <v>100.97</v>
      </c>
      <c r="BB59" s="22" t="s">
        <v>78</v>
      </c>
      <c r="BC59" s="22" t="s">
        <v>78</v>
      </c>
      <c r="BD59" s="22" t="s">
        <v>78</v>
      </c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8"/>
    </row>
    <row r="60" spans="1:103" x14ac:dyDescent="0.2">
      <c r="A60" s="19" t="s">
        <v>75</v>
      </c>
      <c r="B60" s="24">
        <v>50</v>
      </c>
      <c r="C60" s="24">
        <v>51</v>
      </c>
      <c r="D60" s="25" t="s">
        <v>157</v>
      </c>
      <c r="E60" s="25" t="s">
        <v>77</v>
      </c>
      <c r="F60" s="21">
        <v>990041</v>
      </c>
      <c r="G60" s="22">
        <v>3720</v>
      </c>
      <c r="H60" s="22">
        <v>865</v>
      </c>
      <c r="I60" s="22">
        <v>26</v>
      </c>
      <c r="J60" s="22">
        <v>2.39</v>
      </c>
      <c r="K60" s="22">
        <v>25</v>
      </c>
      <c r="L60" s="22">
        <v>11.9</v>
      </c>
      <c r="M60" s="22">
        <v>11.75</v>
      </c>
      <c r="N60" s="22">
        <v>28.2</v>
      </c>
      <c r="O60" s="22">
        <v>31.5</v>
      </c>
      <c r="P60" s="22">
        <v>21.9</v>
      </c>
      <c r="Q60" s="22">
        <v>4.57</v>
      </c>
      <c r="R60" s="22">
        <v>448</v>
      </c>
      <c r="S60" s="22">
        <v>1.5</v>
      </c>
      <c r="T60" s="22">
        <v>277</v>
      </c>
      <c r="U60" s="22">
        <v>295</v>
      </c>
      <c r="V60" s="22">
        <v>89.7</v>
      </c>
      <c r="W60" s="22">
        <v>139.5</v>
      </c>
      <c r="X60" s="22">
        <v>3.1</v>
      </c>
      <c r="Y60" s="22">
        <v>41.3</v>
      </c>
      <c r="Z60" s="22">
        <v>5.9</v>
      </c>
      <c r="AA60" s="22">
        <v>929</v>
      </c>
      <c r="AB60" s="22">
        <v>6.6</v>
      </c>
      <c r="AC60" s="22">
        <v>4.49</v>
      </c>
      <c r="AD60" s="22">
        <v>20.2</v>
      </c>
      <c r="AE60" s="22">
        <v>2.78</v>
      </c>
      <c r="AF60" s="22">
        <v>1.75</v>
      </c>
      <c r="AG60" s="22">
        <v>4.59</v>
      </c>
      <c r="AH60" s="22">
        <v>519</v>
      </c>
      <c r="AI60" s="22">
        <v>3</v>
      </c>
      <c r="AJ60" s="22">
        <v>121</v>
      </c>
      <c r="AK60" s="22">
        <v>10.050000000000001</v>
      </c>
      <c r="AL60" s="22">
        <v>1320</v>
      </c>
      <c r="AM60" s="22">
        <v>35.9</v>
      </c>
      <c r="AN60" s="22">
        <v>14.85</v>
      </c>
      <c r="AO60" s="22">
        <v>15.95</v>
      </c>
      <c r="AP60" s="22">
        <v>5.42</v>
      </c>
      <c r="AQ60" s="22">
        <v>2.96</v>
      </c>
      <c r="AR60" s="22">
        <v>0.14000000000000001</v>
      </c>
      <c r="AS60" s="22">
        <v>4.96</v>
      </c>
      <c r="AT60" s="22">
        <v>3.0000000000000001E-3</v>
      </c>
      <c r="AU60" s="22">
        <v>4.42</v>
      </c>
      <c r="AV60" s="22">
        <v>0.56000000000000005</v>
      </c>
      <c r="AW60" s="22">
        <v>2.5299999999999998</v>
      </c>
      <c r="AX60" s="22">
        <v>0.1</v>
      </c>
      <c r="AY60" s="22">
        <v>0.4</v>
      </c>
      <c r="AZ60" s="22">
        <v>10.5</v>
      </c>
      <c r="BA60" s="22">
        <v>98.69</v>
      </c>
      <c r="BB60" s="22" t="s">
        <v>78</v>
      </c>
      <c r="BC60" s="22" t="s">
        <v>78</v>
      </c>
      <c r="BD60" s="22" t="s">
        <v>78</v>
      </c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8"/>
    </row>
    <row r="61" spans="1:103" x14ac:dyDescent="0.2">
      <c r="A61" s="19" t="s">
        <v>75</v>
      </c>
      <c r="B61" s="24">
        <v>51</v>
      </c>
      <c r="C61" s="24">
        <v>52</v>
      </c>
      <c r="D61" s="25" t="s">
        <v>158</v>
      </c>
      <c r="E61" s="25" t="s">
        <v>77</v>
      </c>
      <c r="F61" s="21">
        <v>990041</v>
      </c>
      <c r="G61" s="22">
        <v>8680</v>
      </c>
      <c r="H61" s="22">
        <v>2480</v>
      </c>
      <c r="I61" s="22">
        <v>43</v>
      </c>
      <c r="J61" s="22">
        <v>3.87</v>
      </c>
      <c r="K61" s="22">
        <v>25.7</v>
      </c>
      <c r="L61" s="22">
        <v>12.05</v>
      </c>
      <c r="M61" s="22">
        <v>18.45</v>
      </c>
      <c r="N61" s="22">
        <v>45.7</v>
      </c>
      <c r="O61" s="22">
        <v>43.9</v>
      </c>
      <c r="P61" s="22">
        <v>14.8</v>
      </c>
      <c r="Q61" s="22">
        <v>4.41</v>
      </c>
      <c r="R61" s="22">
        <v>1435</v>
      </c>
      <c r="S61" s="22">
        <v>1.46</v>
      </c>
      <c r="T61" s="22">
        <v>336</v>
      </c>
      <c r="U61" s="22">
        <v>729</v>
      </c>
      <c r="V61" s="22">
        <v>235</v>
      </c>
      <c r="W61" s="22">
        <v>92.9</v>
      </c>
      <c r="X61" s="22">
        <v>2.2000000000000002</v>
      </c>
      <c r="Y61" s="22">
        <v>75.400000000000006</v>
      </c>
      <c r="Z61" s="22">
        <v>2.7</v>
      </c>
      <c r="AA61" s="22">
        <v>2460</v>
      </c>
      <c r="AB61" s="22">
        <v>4.4000000000000004</v>
      </c>
      <c r="AC61" s="22">
        <v>5.46</v>
      </c>
      <c r="AD61" s="22">
        <v>42.7</v>
      </c>
      <c r="AE61" s="22">
        <v>1.86</v>
      </c>
      <c r="AF61" s="22">
        <v>1.74</v>
      </c>
      <c r="AG61" s="22">
        <v>7.77</v>
      </c>
      <c r="AH61" s="22">
        <v>761</v>
      </c>
      <c r="AI61" s="22">
        <v>4.4000000000000004</v>
      </c>
      <c r="AJ61" s="22">
        <v>118.5</v>
      </c>
      <c r="AK61" s="22">
        <v>10.15</v>
      </c>
      <c r="AL61" s="22">
        <v>900</v>
      </c>
      <c r="AM61" s="22">
        <v>31.5</v>
      </c>
      <c r="AN61" s="22">
        <v>11.1</v>
      </c>
      <c r="AO61" s="22">
        <v>18.5</v>
      </c>
      <c r="AP61" s="22">
        <v>6.27</v>
      </c>
      <c r="AQ61" s="22">
        <v>2.12</v>
      </c>
      <c r="AR61" s="22">
        <v>0.18</v>
      </c>
      <c r="AS61" s="22">
        <v>3.04</v>
      </c>
      <c r="AT61" s="22">
        <v>8.0000000000000002E-3</v>
      </c>
      <c r="AU61" s="22">
        <v>2.85</v>
      </c>
      <c r="AV61" s="22">
        <v>9.31</v>
      </c>
      <c r="AW61" s="22">
        <v>2.75</v>
      </c>
      <c r="AX61" s="22">
        <v>0.28000000000000003</v>
      </c>
      <c r="AY61" s="22">
        <v>0.99</v>
      </c>
      <c r="AZ61" s="22">
        <v>12.8</v>
      </c>
      <c r="BA61" s="22">
        <v>101.7</v>
      </c>
      <c r="BB61" s="22">
        <v>0.01</v>
      </c>
      <c r="BC61" s="22" t="s">
        <v>78</v>
      </c>
      <c r="BD61" s="22" t="s">
        <v>78</v>
      </c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8"/>
    </row>
    <row r="62" spans="1:103" x14ac:dyDescent="0.2">
      <c r="A62" s="19" t="s">
        <v>75</v>
      </c>
      <c r="B62" s="24">
        <v>52</v>
      </c>
      <c r="C62" s="24">
        <v>53</v>
      </c>
      <c r="D62" s="25" t="s">
        <v>159</v>
      </c>
      <c r="E62" s="25" t="s">
        <v>77</v>
      </c>
      <c r="F62" s="21">
        <v>990041</v>
      </c>
      <c r="G62" s="22">
        <v>871</v>
      </c>
      <c r="H62" s="22">
        <v>1980</v>
      </c>
      <c r="I62" s="22">
        <v>15</v>
      </c>
      <c r="J62" s="22">
        <v>7.0000000000000007E-2</v>
      </c>
      <c r="K62" s="22">
        <v>4.93</v>
      </c>
      <c r="L62" s="22">
        <v>1.96</v>
      </c>
      <c r="M62" s="22">
        <v>7.23</v>
      </c>
      <c r="N62" s="22">
        <v>7.6</v>
      </c>
      <c r="O62" s="22">
        <v>13.4</v>
      </c>
      <c r="P62" s="22">
        <v>0.39</v>
      </c>
      <c r="Q62" s="22">
        <v>0.76</v>
      </c>
      <c r="R62" s="22">
        <v>1385</v>
      </c>
      <c r="S62" s="22">
        <v>0.19</v>
      </c>
      <c r="T62" s="22">
        <v>1555</v>
      </c>
      <c r="U62" s="22">
        <v>467</v>
      </c>
      <c r="V62" s="22">
        <v>167.5</v>
      </c>
      <c r="W62" s="22">
        <v>3.6</v>
      </c>
      <c r="X62" s="22">
        <v>1.9</v>
      </c>
      <c r="Y62" s="22">
        <v>33.9</v>
      </c>
      <c r="Z62" s="22">
        <v>0.8</v>
      </c>
      <c r="AA62" s="22">
        <v>398</v>
      </c>
      <c r="AB62" s="22">
        <v>0.2</v>
      </c>
      <c r="AC62" s="22">
        <v>1.85</v>
      </c>
      <c r="AD62" s="22">
        <v>15.5</v>
      </c>
      <c r="AE62" s="22">
        <v>0.02</v>
      </c>
      <c r="AF62" s="22">
        <v>0.21</v>
      </c>
      <c r="AG62" s="22">
        <v>2.17</v>
      </c>
      <c r="AH62" s="22">
        <v>363</v>
      </c>
      <c r="AI62" s="22">
        <v>1.8</v>
      </c>
      <c r="AJ62" s="22">
        <v>19.899999999999999</v>
      </c>
      <c r="AK62" s="22">
        <v>1.31</v>
      </c>
      <c r="AL62" s="22">
        <v>11</v>
      </c>
      <c r="AM62" s="22">
        <v>83.9</v>
      </c>
      <c r="AN62" s="22">
        <v>0.56999999999999995</v>
      </c>
      <c r="AO62" s="22">
        <v>11.7</v>
      </c>
      <c r="AP62" s="22">
        <v>0.74</v>
      </c>
      <c r="AQ62" s="22">
        <v>0.19</v>
      </c>
      <c r="AR62" s="22">
        <v>0.06</v>
      </c>
      <c r="AS62" s="22">
        <v>0.08</v>
      </c>
      <c r="AT62" s="22">
        <v>3.0000000000000001E-3</v>
      </c>
      <c r="AU62" s="22">
        <v>0.03</v>
      </c>
      <c r="AV62" s="22">
        <v>0.82</v>
      </c>
      <c r="AW62" s="22">
        <v>0.67</v>
      </c>
      <c r="AX62" s="22">
        <v>0.03</v>
      </c>
      <c r="AY62" s="22">
        <v>0.09</v>
      </c>
      <c r="AZ62" s="22">
        <v>4.7699999999999996</v>
      </c>
      <c r="BA62" s="22" t="s">
        <v>160</v>
      </c>
      <c r="BB62" s="22" t="s">
        <v>78</v>
      </c>
      <c r="BC62" s="22" t="s">
        <v>78</v>
      </c>
      <c r="BD62" s="22" t="s">
        <v>78</v>
      </c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8"/>
    </row>
    <row r="63" spans="1:103" x14ac:dyDescent="0.2">
      <c r="A63" s="19" t="s">
        <v>75</v>
      </c>
      <c r="B63" s="30">
        <v>52</v>
      </c>
      <c r="C63" s="30">
        <v>53</v>
      </c>
      <c r="D63" s="31" t="s">
        <v>161</v>
      </c>
      <c r="E63" s="32" t="s">
        <v>162</v>
      </c>
      <c r="F63" s="21">
        <v>990041</v>
      </c>
      <c r="G63" s="22">
        <v>743</v>
      </c>
      <c r="H63" s="22">
        <v>1425</v>
      </c>
      <c r="I63" s="22">
        <v>20</v>
      </c>
      <c r="J63" s="22">
        <v>0.11</v>
      </c>
      <c r="K63" s="22">
        <v>4.22</v>
      </c>
      <c r="L63" s="22">
        <v>1.5</v>
      </c>
      <c r="M63" s="22">
        <v>5.1100000000000003</v>
      </c>
      <c r="N63" s="22">
        <v>11.2</v>
      </c>
      <c r="O63" s="22">
        <v>11.05</v>
      </c>
      <c r="P63" s="22">
        <v>0.4</v>
      </c>
      <c r="Q63" s="22">
        <v>0.64</v>
      </c>
      <c r="R63" s="22">
        <v>982</v>
      </c>
      <c r="S63" s="22">
        <v>0.21</v>
      </c>
      <c r="T63" s="22">
        <v>2460</v>
      </c>
      <c r="U63" s="22">
        <v>342</v>
      </c>
      <c r="V63" s="22">
        <v>123.5</v>
      </c>
      <c r="W63" s="22">
        <v>4.9000000000000004</v>
      </c>
      <c r="X63" s="22">
        <v>2</v>
      </c>
      <c r="Y63" s="22">
        <v>26.3</v>
      </c>
      <c r="Z63" s="22">
        <v>1.4</v>
      </c>
      <c r="AA63" s="22">
        <v>440</v>
      </c>
      <c r="AB63" s="22">
        <v>0.3</v>
      </c>
      <c r="AC63" s="22">
        <v>1.37</v>
      </c>
      <c r="AD63" s="22">
        <v>12.35</v>
      </c>
      <c r="AE63" s="22">
        <v>0.03</v>
      </c>
      <c r="AF63" s="22">
        <v>0.2</v>
      </c>
      <c r="AG63" s="22">
        <v>2.39</v>
      </c>
      <c r="AH63" s="22">
        <v>341</v>
      </c>
      <c r="AI63" s="22">
        <v>2.2999999999999998</v>
      </c>
      <c r="AJ63" s="22">
        <v>17.2</v>
      </c>
      <c r="AK63" s="22">
        <v>1.17</v>
      </c>
      <c r="AL63" s="22">
        <v>13</v>
      </c>
      <c r="AM63" s="22">
        <v>81.5</v>
      </c>
      <c r="AN63" s="22">
        <v>0.56999999999999995</v>
      </c>
      <c r="AO63" s="22">
        <v>12.1</v>
      </c>
      <c r="AP63" s="22">
        <v>1</v>
      </c>
      <c r="AQ63" s="22">
        <v>0.28000000000000003</v>
      </c>
      <c r="AR63" s="22">
        <v>0.11</v>
      </c>
      <c r="AS63" s="22">
        <v>0.11</v>
      </c>
      <c r="AT63" s="22">
        <v>4.0000000000000001E-3</v>
      </c>
      <c r="AU63" s="22">
        <v>0.04</v>
      </c>
      <c r="AV63" s="22">
        <v>0.7</v>
      </c>
      <c r="AW63" s="22">
        <v>0.79</v>
      </c>
      <c r="AX63" s="22">
        <v>0.04</v>
      </c>
      <c r="AY63" s="22">
        <v>0.09</v>
      </c>
      <c r="AZ63" s="22">
        <v>4.6399999999999997</v>
      </c>
      <c r="BA63" s="22">
        <v>101.97</v>
      </c>
      <c r="BB63" s="22" t="s">
        <v>78</v>
      </c>
      <c r="BC63" s="22" t="s">
        <v>78</v>
      </c>
      <c r="BD63" s="22" t="s">
        <v>78</v>
      </c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8"/>
    </row>
    <row r="64" spans="1:103" x14ac:dyDescent="0.2">
      <c r="A64" s="19" t="s">
        <v>75</v>
      </c>
      <c r="B64" s="24">
        <v>53</v>
      </c>
      <c r="C64" s="24">
        <v>54</v>
      </c>
      <c r="D64" s="25" t="s">
        <v>163</v>
      </c>
      <c r="E64" s="25" t="s">
        <v>77</v>
      </c>
      <c r="F64" s="21">
        <v>990041</v>
      </c>
      <c r="G64" s="22">
        <v>631</v>
      </c>
      <c r="H64" s="22">
        <v>1155</v>
      </c>
      <c r="I64" s="22">
        <v>21</v>
      </c>
      <c r="J64" s="22">
        <v>0.02</v>
      </c>
      <c r="K64" s="22">
        <v>5.25</v>
      </c>
      <c r="L64" s="22">
        <v>2.29</v>
      </c>
      <c r="M64" s="22">
        <v>5.38</v>
      </c>
      <c r="N64" s="22">
        <v>4.5999999999999996</v>
      </c>
      <c r="O64" s="22">
        <v>10.3</v>
      </c>
      <c r="P64" s="22">
        <v>0.13</v>
      </c>
      <c r="Q64" s="22">
        <v>0.85</v>
      </c>
      <c r="R64" s="22">
        <v>781</v>
      </c>
      <c r="S64" s="22">
        <v>0.35</v>
      </c>
      <c r="T64" s="22">
        <v>1385</v>
      </c>
      <c r="U64" s="22">
        <v>273</v>
      </c>
      <c r="V64" s="22">
        <v>98.2</v>
      </c>
      <c r="W64" s="22">
        <v>1</v>
      </c>
      <c r="X64" s="22">
        <v>2</v>
      </c>
      <c r="Y64" s="22">
        <v>23.8</v>
      </c>
      <c r="Z64" s="22" t="s">
        <v>90</v>
      </c>
      <c r="AA64" s="22">
        <v>659</v>
      </c>
      <c r="AB64" s="22">
        <v>0.2</v>
      </c>
      <c r="AC64" s="22">
        <v>1.36</v>
      </c>
      <c r="AD64" s="22">
        <v>10.35</v>
      </c>
      <c r="AE64" s="22">
        <v>0.02</v>
      </c>
      <c r="AF64" s="22">
        <v>0.32</v>
      </c>
      <c r="AG64" s="22">
        <v>2.81</v>
      </c>
      <c r="AH64" s="22">
        <v>458</v>
      </c>
      <c r="AI64" s="22">
        <v>1.5</v>
      </c>
      <c r="AJ64" s="22">
        <v>23.6</v>
      </c>
      <c r="AK64" s="22">
        <v>2.2200000000000002</v>
      </c>
      <c r="AL64" s="22">
        <v>6</v>
      </c>
      <c r="AM64" s="22">
        <v>79.3</v>
      </c>
      <c r="AN64" s="22">
        <v>0.18</v>
      </c>
      <c r="AO64" s="22">
        <v>13.25</v>
      </c>
      <c r="AP64" s="22">
        <v>1.94</v>
      </c>
      <c r="AQ64" s="22">
        <v>0.1</v>
      </c>
      <c r="AR64" s="22">
        <v>0.08</v>
      </c>
      <c r="AS64" s="22">
        <v>0.05</v>
      </c>
      <c r="AT64" s="22">
        <v>4.0000000000000001E-3</v>
      </c>
      <c r="AU64" s="22">
        <v>0.02</v>
      </c>
      <c r="AV64" s="22">
        <v>0.57999999999999996</v>
      </c>
      <c r="AW64" s="22">
        <v>1.66</v>
      </c>
      <c r="AX64" s="22">
        <v>7.0000000000000007E-2</v>
      </c>
      <c r="AY64" s="22">
        <v>7.0000000000000007E-2</v>
      </c>
      <c r="AZ64" s="22">
        <v>3.83</v>
      </c>
      <c r="BA64" s="22">
        <v>101.13</v>
      </c>
      <c r="BB64" s="22" t="s">
        <v>78</v>
      </c>
      <c r="BC64" s="22" t="s">
        <v>78</v>
      </c>
      <c r="BD64" s="22" t="s">
        <v>78</v>
      </c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8"/>
    </row>
    <row r="65" spans="1:103" x14ac:dyDescent="0.2">
      <c r="A65" s="19" t="s">
        <v>75</v>
      </c>
      <c r="B65" s="24">
        <v>54</v>
      </c>
      <c r="C65" s="24">
        <v>55</v>
      </c>
      <c r="D65" s="25" t="s">
        <v>164</v>
      </c>
      <c r="E65" s="25" t="s">
        <v>77</v>
      </c>
      <c r="F65" s="21">
        <v>990041</v>
      </c>
      <c r="G65" s="22">
        <v>1920</v>
      </c>
      <c r="H65" s="22">
        <v>5930</v>
      </c>
      <c r="I65" s="22">
        <v>26</v>
      </c>
      <c r="J65" s="22">
        <v>0.08</v>
      </c>
      <c r="K65" s="22">
        <v>11.8</v>
      </c>
      <c r="L65" s="22">
        <v>4.6500000000000004</v>
      </c>
      <c r="M65" s="22">
        <v>17.25</v>
      </c>
      <c r="N65" s="22">
        <v>6.7</v>
      </c>
      <c r="O65" s="22">
        <v>33.799999999999997</v>
      </c>
      <c r="P65" s="22">
        <v>0.21</v>
      </c>
      <c r="Q65" s="22">
        <v>1.88</v>
      </c>
      <c r="R65" s="22">
        <v>4590</v>
      </c>
      <c r="S65" s="22">
        <v>0.57999999999999996</v>
      </c>
      <c r="T65" s="22">
        <v>1905</v>
      </c>
      <c r="U65" s="22">
        <v>1200</v>
      </c>
      <c r="V65" s="22">
        <v>463</v>
      </c>
      <c r="W65" s="22">
        <v>2.4</v>
      </c>
      <c r="X65" s="22">
        <v>3.5</v>
      </c>
      <c r="Y65" s="22">
        <v>92.8</v>
      </c>
      <c r="Z65" s="22" t="s">
        <v>90</v>
      </c>
      <c r="AA65" s="22">
        <v>1140</v>
      </c>
      <c r="AB65" s="22">
        <v>0.2</v>
      </c>
      <c r="AC65" s="22">
        <v>4.4400000000000004</v>
      </c>
      <c r="AD65" s="22">
        <v>41.8</v>
      </c>
      <c r="AE65" s="22">
        <v>0.02</v>
      </c>
      <c r="AF65" s="22">
        <v>0.59</v>
      </c>
      <c r="AG65" s="22">
        <v>4.46</v>
      </c>
      <c r="AH65" s="22">
        <v>510</v>
      </c>
      <c r="AI65" s="22">
        <v>1.6</v>
      </c>
      <c r="AJ65" s="22">
        <v>41.3</v>
      </c>
      <c r="AK65" s="22">
        <v>3.51</v>
      </c>
      <c r="AL65" s="22">
        <v>7</v>
      </c>
      <c r="AM65" s="22">
        <v>72.3</v>
      </c>
      <c r="AN65" s="22">
        <v>0.18</v>
      </c>
      <c r="AO65" s="22">
        <v>13.35</v>
      </c>
      <c r="AP65" s="22">
        <v>2.58</v>
      </c>
      <c r="AQ65" s="22">
        <v>0.17</v>
      </c>
      <c r="AR65" s="22">
        <v>0.05</v>
      </c>
      <c r="AS65" s="22">
        <v>0.1</v>
      </c>
      <c r="AT65" s="22">
        <v>4.0000000000000001E-3</v>
      </c>
      <c r="AU65" s="22">
        <v>0.02</v>
      </c>
      <c r="AV65" s="22">
        <v>1.94</v>
      </c>
      <c r="AW65" s="22">
        <v>2.63</v>
      </c>
      <c r="AX65" s="22">
        <v>0.12</v>
      </c>
      <c r="AY65" s="22">
        <v>0.2</v>
      </c>
      <c r="AZ65" s="22">
        <v>4.45</v>
      </c>
      <c r="BA65" s="22">
        <v>98.09</v>
      </c>
      <c r="BB65" s="22" t="s">
        <v>78</v>
      </c>
      <c r="BC65" s="22" t="s">
        <v>78</v>
      </c>
      <c r="BD65" s="22" t="s">
        <v>78</v>
      </c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8"/>
    </row>
    <row r="66" spans="1:103" x14ac:dyDescent="0.2">
      <c r="A66" s="19" t="s">
        <v>75</v>
      </c>
      <c r="B66" s="24">
        <v>55</v>
      </c>
      <c r="C66" s="24">
        <v>56</v>
      </c>
      <c r="D66" s="25" t="s">
        <v>165</v>
      </c>
      <c r="E66" s="25" t="s">
        <v>77</v>
      </c>
      <c r="F66" s="21">
        <v>990041</v>
      </c>
      <c r="G66" s="22">
        <v>1720</v>
      </c>
      <c r="H66" s="22">
        <v>9590</v>
      </c>
      <c r="I66" s="22">
        <v>38</v>
      </c>
      <c r="J66" s="22">
        <v>0.16</v>
      </c>
      <c r="K66" s="22">
        <v>19.5</v>
      </c>
      <c r="L66" s="22">
        <v>7.03</v>
      </c>
      <c r="M66" s="22">
        <v>32.700000000000003</v>
      </c>
      <c r="N66" s="22">
        <v>5.9</v>
      </c>
      <c r="O66" s="22">
        <v>60.1</v>
      </c>
      <c r="P66" s="22">
        <v>0.37</v>
      </c>
      <c r="Q66" s="22">
        <v>2.67</v>
      </c>
      <c r="R66" s="22">
        <v>6790</v>
      </c>
      <c r="S66" s="22">
        <v>0.78</v>
      </c>
      <c r="T66" s="22">
        <v>1045</v>
      </c>
      <c r="U66" s="22">
        <v>2230</v>
      </c>
      <c r="V66" s="22">
        <v>838</v>
      </c>
      <c r="W66" s="22">
        <v>6.7</v>
      </c>
      <c r="X66" s="22">
        <v>2.4</v>
      </c>
      <c r="Y66" s="22">
        <v>172</v>
      </c>
      <c r="Z66" s="22">
        <v>0.7</v>
      </c>
      <c r="AA66" s="22">
        <v>1385</v>
      </c>
      <c r="AB66" s="22">
        <v>0.2</v>
      </c>
      <c r="AC66" s="22">
        <v>7.58</v>
      </c>
      <c r="AD66" s="22">
        <v>67.2</v>
      </c>
      <c r="AE66" s="22">
        <v>0.02</v>
      </c>
      <c r="AF66" s="22">
        <v>0.8</v>
      </c>
      <c r="AG66" s="22">
        <v>4.43</v>
      </c>
      <c r="AH66" s="22">
        <v>458</v>
      </c>
      <c r="AI66" s="22">
        <v>1.6</v>
      </c>
      <c r="AJ66" s="22">
        <v>60.6</v>
      </c>
      <c r="AK66" s="22">
        <v>4.74</v>
      </c>
      <c r="AL66" s="22">
        <v>8</v>
      </c>
      <c r="AM66" s="22">
        <v>71.400000000000006</v>
      </c>
      <c r="AN66" s="22">
        <v>0.28999999999999998</v>
      </c>
      <c r="AO66" s="22">
        <v>12.8</v>
      </c>
      <c r="AP66" s="22">
        <v>4.16</v>
      </c>
      <c r="AQ66" s="22">
        <v>0.28000000000000003</v>
      </c>
      <c r="AR66" s="22">
        <v>0.05</v>
      </c>
      <c r="AS66" s="22">
        <v>0.14000000000000001</v>
      </c>
      <c r="AT66" s="22">
        <v>6.0000000000000001E-3</v>
      </c>
      <c r="AU66" s="22">
        <v>0.03</v>
      </c>
      <c r="AV66" s="22">
        <v>1.76</v>
      </c>
      <c r="AW66" s="22">
        <v>4.12</v>
      </c>
      <c r="AX66" s="22">
        <v>0.15</v>
      </c>
      <c r="AY66" s="22">
        <v>0.18</v>
      </c>
      <c r="AZ66" s="22">
        <v>4.87</v>
      </c>
      <c r="BA66" s="22">
        <v>100.24</v>
      </c>
      <c r="BB66" s="22" t="s">
        <v>78</v>
      </c>
      <c r="BC66" s="22" t="s">
        <v>78</v>
      </c>
      <c r="BD66" s="22" t="s">
        <v>78</v>
      </c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8"/>
    </row>
    <row r="67" spans="1:103" x14ac:dyDescent="0.2">
      <c r="A67" s="19" t="s">
        <v>75</v>
      </c>
      <c r="B67" s="24">
        <v>56</v>
      </c>
      <c r="C67" s="24">
        <v>57</v>
      </c>
      <c r="D67" s="25" t="s">
        <v>166</v>
      </c>
      <c r="E67" s="25" t="s">
        <v>77</v>
      </c>
      <c r="F67" s="21">
        <v>990041</v>
      </c>
      <c r="G67" s="22">
        <v>6490</v>
      </c>
      <c r="H67" s="26">
        <v>10050</v>
      </c>
      <c r="I67" s="22">
        <v>36</v>
      </c>
      <c r="J67" s="22">
        <v>0.74</v>
      </c>
      <c r="K67" s="22">
        <v>37.4</v>
      </c>
      <c r="L67" s="22">
        <v>13.55</v>
      </c>
      <c r="M67" s="22">
        <v>52.4</v>
      </c>
      <c r="N67" s="22">
        <v>16</v>
      </c>
      <c r="O67" s="22">
        <v>100.5</v>
      </c>
      <c r="P67" s="22">
        <v>0.78</v>
      </c>
      <c r="Q67" s="22">
        <v>5.51</v>
      </c>
      <c r="R67" s="22">
        <v>6610</v>
      </c>
      <c r="S67" s="22">
        <v>1.82</v>
      </c>
      <c r="T67" s="26">
        <v>4530</v>
      </c>
      <c r="U67" s="22">
        <v>3080</v>
      </c>
      <c r="V67" s="26">
        <v>920</v>
      </c>
      <c r="W67" s="22">
        <v>9.8000000000000007</v>
      </c>
      <c r="X67" s="22">
        <v>3.8</v>
      </c>
      <c r="Y67" s="22">
        <v>257</v>
      </c>
      <c r="Z67" s="22">
        <v>2.7</v>
      </c>
      <c r="AA67" s="22">
        <v>3250</v>
      </c>
      <c r="AB67" s="22">
        <v>0.6</v>
      </c>
      <c r="AC67" s="22">
        <v>11.35</v>
      </c>
      <c r="AD67" s="22">
        <v>79.3</v>
      </c>
      <c r="AE67" s="22">
        <v>0.04</v>
      </c>
      <c r="AF67" s="22">
        <v>1.94</v>
      </c>
      <c r="AG67" s="22">
        <v>8.19</v>
      </c>
      <c r="AH67" s="22">
        <v>764</v>
      </c>
      <c r="AI67" s="22">
        <v>3.8</v>
      </c>
      <c r="AJ67" s="22">
        <v>130.5</v>
      </c>
      <c r="AK67" s="22">
        <v>11.75</v>
      </c>
      <c r="AL67" s="22">
        <v>14</v>
      </c>
      <c r="AM67" s="22">
        <v>48.3</v>
      </c>
      <c r="AN67" s="22">
        <v>0.41</v>
      </c>
      <c r="AO67" s="22">
        <v>16</v>
      </c>
      <c r="AP67" s="22">
        <v>8.4</v>
      </c>
      <c r="AQ67" s="22">
        <v>0.36</v>
      </c>
      <c r="AR67" s="22">
        <v>0.14000000000000001</v>
      </c>
      <c r="AS67" s="22">
        <v>0.22</v>
      </c>
      <c r="AT67" s="22">
        <v>7.0000000000000001E-3</v>
      </c>
      <c r="AU67" s="22">
        <v>0.06</v>
      </c>
      <c r="AV67" s="22">
        <v>7.79</v>
      </c>
      <c r="AW67" s="22">
        <v>7.52</v>
      </c>
      <c r="AX67" s="22">
        <v>0.34</v>
      </c>
      <c r="AY67" s="22">
        <v>0.7</v>
      </c>
      <c r="AZ67" s="22">
        <v>6.96</v>
      </c>
      <c r="BA67" s="22">
        <v>97.21</v>
      </c>
      <c r="BB67" s="22" t="s">
        <v>78</v>
      </c>
      <c r="BC67" s="22" t="s">
        <v>78</v>
      </c>
      <c r="BD67" s="22" t="s">
        <v>78</v>
      </c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8"/>
    </row>
    <row r="68" spans="1:103" x14ac:dyDescent="0.2">
      <c r="A68" s="19" t="s">
        <v>75</v>
      </c>
      <c r="B68" s="24">
        <v>57</v>
      </c>
      <c r="C68" s="24">
        <v>58</v>
      </c>
      <c r="D68" s="25" t="s">
        <v>167</v>
      </c>
      <c r="E68" s="25" t="s">
        <v>77</v>
      </c>
      <c r="F68" s="21">
        <v>990041</v>
      </c>
      <c r="G68" s="22">
        <v>1535</v>
      </c>
      <c r="H68" s="22">
        <v>3280</v>
      </c>
      <c r="I68" s="22">
        <v>39</v>
      </c>
      <c r="J68" s="22">
        <v>0.5</v>
      </c>
      <c r="K68" s="22">
        <v>11.2</v>
      </c>
      <c r="L68" s="22">
        <v>4.47</v>
      </c>
      <c r="M68" s="22">
        <v>15.05</v>
      </c>
      <c r="N68" s="22">
        <v>6.5</v>
      </c>
      <c r="O68" s="22">
        <v>29.4</v>
      </c>
      <c r="P68" s="22">
        <v>0.41</v>
      </c>
      <c r="Q68" s="22">
        <v>1.64</v>
      </c>
      <c r="R68" s="22">
        <v>2090</v>
      </c>
      <c r="S68" s="22">
        <v>0.53</v>
      </c>
      <c r="T68" s="22">
        <v>2440</v>
      </c>
      <c r="U68" s="22">
        <v>897</v>
      </c>
      <c r="V68" s="22">
        <v>305</v>
      </c>
      <c r="W68" s="22">
        <v>9.3000000000000007</v>
      </c>
      <c r="X68" s="22">
        <v>2.9</v>
      </c>
      <c r="Y68" s="22">
        <v>78.400000000000006</v>
      </c>
      <c r="Z68" s="22">
        <v>1.3</v>
      </c>
      <c r="AA68" s="22">
        <v>1080</v>
      </c>
      <c r="AB68" s="22">
        <v>0.3</v>
      </c>
      <c r="AC68" s="22">
        <v>3.3</v>
      </c>
      <c r="AD68" s="22">
        <v>25.6</v>
      </c>
      <c r="AE68" s="22">
        <v>0.03</v>
      </c>
      <c r="AF68" s="22">
        <v>0.55000000000000004</v>
      </c>
      <c r="AG68" s="22">
        <v>2.44</v>
      </c>
      <c r="AH68" s="22">
        <v>393</v>
      </c>
      <c r="AI68" s="22">
        <v>1.8</v>
      </c>
      <c r="AJ68" s="22">
        <v>38.6</v>
      </c>
      <c r="AK68" s="22">
        <v>3.34</v>
      </c>
      <c r="AL68" s="22">
        <v>9</v>
      </c>
      <c r="AM68" s="22">
        <v>75.3</v>
      </c>
      <c r="AN68" s="22">
        <v>0.3</v>
      </c>
      <c r="AO68" s="22">
        <v>11.1</v>
      </c>
      <c r="AP68" s="22">
        <v>3.42</v>
      </c>
      <c r="AQ68" s="22">
        <v>0.34</v>
      </c>
      <c r="AR68" s="22">
        <v>0.06</v>
      </c>
      <c r="AS68" s="22">
        <v>0.15</v>
      </c>
      <c r="AT68" s="22">
        <v>6.0000000000000001E-3</v>
      </c>
      <c r="AU68" s="22">
        <v>0.04</v>
      </c>
      <c r="AV68" s="22">
        <v>1.86</v>
      </c>
      <c r="AW68" s="22">
        <v>2.8</v>
      </c>
      <c r="AX68" s="22">
        <v>0.11</v>
      </c>
      <c r="AY68" s="22">
        <v>0.16</v>
      </c>
      <c r="AZ68" s="22">
        <v>4.62</v>
      </c>
      <c r="BA68" s="22">
        <v>100.27</v>
      </c>
      <c r="BB68" s="22" t="s">
        <v>78</v>
      </c>
      <c r="BC68" s="22" t="s">
        <v>78</v>
      </c>
      <c r="BD68" s="22" t="s">
        <v>78</v>
      </c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8"/>
    </row>
    <row r="69" spans="1:103" x14ac:dyDescent="0.2">
      <c r="A69" s="19" t="s">
        <v>75</v>
      </c>
      <c r="B69" s="24">
        <v>58</v>
      </c>
      <c r="C69" s="24">
        <v>59</v>
      </c>
      <c r="D69" s="25" t="s">
        <v>168</v>
      </c>
      <c r="E69" s="25" t="s">
        <v>77</v>
      </c>
      <c r="F69" s="21">
        <v>990041</v>
      </c>
      <c r="G69" s="22">
        <v>146.5</v>
      </c>
      <c r="H69" s="22">
        <v>3640</v>
      </c>
      <c r="I69" s="22">
        <v>24</v>
      </c>
      <c r="J69" s="22">
        <v>0.03</v>
      </c>
      <c r="K69" s="22">
        <v>7.54</v>
      </c>
      <c r="L69" s="22">
        <v>2.89</v>
      </c>
      <c r="M69" s="22">
        <v>12.05</v>
      </c>
      <c r="N69" s="22">
        <v>2.1</v>
      </c>
      <c r="O69" s="22">
        <v>23.3</v>
      </c>
      <c r="P69" s="22">
        <v>0.09</v>
      </c>
      <c r="Q69" s="22">
        <v>1.1200000000000001</v>
      </c>
      <c r="R69" s="22">
        <v>2370</v>
      </c>
      <c r="S69" s="22">
        <v>0.26</v>
      </c>
      <c r="T69" s="22">
        <v>465</v>
      </c>
      <c r="U69" s="22">
        <v>836</v>
      </c>
      <c r="V69" s="22">
        <v>313</v>
      </c>
      <c r="W69" s="22">
        <v>0.9</v>
      </c>
      <c r="X69" s="22">
        <v>1.5</v>
      </c>
      <c r="Y69" s="22">
        <v>63.1</v>
      </c>
      <c r="Z69" s="22" t="s">
        <v>90</v>
      </c>
      <c r="AA69" s="22">
        <v>475</v>
      </c>
      <c r="AB69" s="22">
        <v>0.1</v>
      </c>
      <c r="AC69" s="22">
        <v>2.98</v>
      </c>
      <c r="AD69" s="22">
        <v>23.3</v>
      </c>
      <c r="AE69" s="22">
        <v>0.01</v>
      </c>
      <c r="AF69" s="22">
        <v>0.31</v>
      </c>
      <c r="AG69" s="22">
        <v>1.36</v>
      </c>
      <c r="AH69" s="22">
        <v>267</v>
      </c>
      <c r="AI69" s="22">
        <v>1.4</v>
      </c>
      <c r="AJ69" s="22">
        <v>21.1</v>
      </c>
      <c r="AK69" s="22">
        <v>1.76</v>
      </c>
      <c r="AL69" s="22">
        <v>4</v>
      </c>
      <c r="AM69" s="22">
        <v>85.5</v>
      </c>
      <c r="AN69" s="22">
        <v>7.0000000000000007E-2</v>
      </c>
      <c r="AO69" s="22">
        <v>8.65</v>
      </c>
      <c r="AP69" s="22">
        <v>1.57</v>
      </c>
      <c r="AQ69" s="22">
        <v>0.12</v>
      </c>
      <c r="AR69" s="22">
        <v>0.01</v>
      </c>
      <c r="AS69" s="22">
        <v>0.03</v>
      </c>
      <c r="AT69" s="22">
        <v>4.0000000000000001E-3</v>
      </c>
      <c r="AU69" s="22">
        <v>0.01</v>
      </c>
      <c r="AV69" s="22">
        <v>0.05</v>
      </c>
      <c r="AW69" s="22">
        <v>1.51</v>
      </c>
      <c r="AX69" s="22">
        <v>0.05</v>
      </c>
      <c r="AY69" s="22">
        <v>0.02</v>
      </c>
      <c r="AZ69" s="22">
        <v>2.52</v>
      </c>
      <c r="BA69" s="22">
        <v>100.11</v>
      </c>
      <c r="BB69" s="22" t="s">
        <v>78</v>
      </c>
      <c r="BC69" s="22" t="s">
        <v>78</v>
      </c>
      <c r="BD69" s="22" t="s">
        <v>78</v>
      </c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8"/>
    </row>
    <row r="70" spans="1:103" x14ac:dyDescent="0.2">
      <c r="A70" s="19" t="s">
        <v>75</v>
      </c>
      <c r="B70" s="24">
        <v>59</v>
      </c>
      <c r="C70" s="24">
        <v>60</v>
      </c>
      <c r="D70" s="25" t="s">
        <v>169</v>
      </c>
      <c r="E70" s="25" t="s">
        <v>77</v>
      </c>
      <c r="F70" s="21">
        <v>990041</v>
      </c>
      <c r="G70" s="22">
        <v>583</v>
      </c>
      <c r="H70" s="22">
        <v>4000</v>
      </c>
      <c r="I70" s="22">
        <v>21</v>
      </c>
      <c r="J70" s="22">
        <v>0.54</v>
      </c>
      <c r="K70" s="22">
        <v>10.4</v>
      </c>
      <c r="L70" s="22">
        <v>3.42</v>
      </c>
      <c r="M70" s="22">
        <v>15</v>
      </c>
      <c r="N70" s="22">
        <v>4.0999999999999996</v>
      </c>
      <c r="O70" s="22">
        <v>28</v>
      </c>
      <c r="P70" s="22">
        <v>0.14000000000000001</v>
      </c>
      <c r="Q70" s="22">
        <v>1.4</v>
      </c>
      <c r="R70" s="22">
        <v>2540</v>
      </c>
      <c r="S70" s="22">
        <v>0.39</v>
      </c>
      <c r="T70" s="22">
        <v>153</v>
      </c>
      <c r="U70" s="22">
        <v>988</v>
      </c>
      <c r="V70" s="22">
        <v>352</v>
      </c>
      <c r="W70" s="22">
        <v>9.3000000000000007</v>
      </c>
      <c r="X70" s="22">
        <v>1.6</v>
      </c>
      <c r="Y70" s="22">
        <v>81.8</v>
      </c>
      <c r="Z70" s="22" t="s">
        <v>90</v>
      </c>
      <c r="AA70" s="22">
        <v>686</v>
      </c>
      <c r="AB70" s="22">
        <v>0.2</v>
      </c>
      <c r="AC70" s="22">
        <v>3.28</v>
      </c>
      <c r="AD70" s="22">
        <v>24.7</v>
      </c>
      <c r="AE70" s="22">
        <v>0.02</v>
      </c>
      <c r="AF70" s="22">
        <v>0.43</v>
      </c>
      <c r="AG70" s="22">
        <v>5.45</v>
      </c>
      <c r="AH70" s="22">
        <v>148</v>
      </c>
      <c r="AI70" s="22">
        <v>1.2</v>
      </c>
      <c r="AJ70" s="22">
        <v>31.7</v>
      </c>
      <c r="AK70" s="22">
        <v>2.5499999999999998</v>
      </c>
      <c r="AL70" s="22">
        <v>9</v>
      </c>
      <c r="AM70" s="22">
        <v>82.8</v>
      </c>
      <c r="AN70" s="22">
        <v>0.25</v>
      </c>
      <c r="AO70" s="22">
        <v>6.28</v>
      </c>
      <c r="AP70" s="22">
        <v>3.74</v>
      </c>
      <c r="AQ70" s="22">
        <v>0.31</v>
      </c>
      <c r="AR70" s="22">
        <v>0.01</v>
      </c>
      <c r="AS70" s="22">
        <v>0.16</v>
      </c>
      <c r="AT70" s="22">
        <v>4.0000000000000001E-3</v>
      </c>
      <c r="AU70" s="22">
        <v>0.03</v>
      </c>
      <c r="AV70" s="22">
        <v>0.46</v>
      </c>
      <c r="AW70" s="22">
        <v>3.03</v>
      </c>
      <c r="AX70" s="22">
        <v>7.0000000000000007E-2</v>
      </c>
      <c r="AY70" s="22">
        <v>0.06</v>
      </c>
      <c r="AZ70" s="22">
        <v>3.34</v>
      </c>
      <c r="BA70" s="22">
        <v>100.54</v>
      </c>
      <c r="BB70" s="22" t="s">
        <v>78</v>
      </c>
      <c r="BC70" s="22" t="s">
        <v>78</v>
      </c>
      <c r="BD70" s="22" t="s">
        <v>78</v>
      </c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8"/>
    </row>
    <row r="71" spans="1:103" x14ac:dyDescent="0.2">
      <c r="A71" s="19" t="s">
        <v>75</v>
      </c>
      <c r="B71" s="24">
        <v>60</v>
      </c>
      <c r="C71" s="24">
        <v>61</v>
      </c>
      <c r="D71" s="25" t="s">
        <v>170</v>
      </c>
      <c r="E71" s="25" t="s">
        <v>77</v>
      </c>
      <c r="F71" s="21">
        <v>990041</v>
      </c>
      <c r="G71" s="22">
        <v>1195</v>
      </c>
      <c r="H71" s="22">
        <v>2680</v>
      </c>
      <c r="I71" s="22">
        <v>64</v>
      </c>
      <c r="J71" s="22">
        <v>1.78</v>
      </c>
      <c r="K71" s="22">
        <v>18.75</v>
      </c>
      <c r="L71" s="22">
        <v>8.6199999999999992</v>
      </c>
      <c r="M71" s="22">
        <v>14.05</v>
      </c>
      <c r="N71" s="22">
        <v>13.5</v>
      </c>
      <c r="O71" s="22">
        <v>30.2</v>
      </c>
      <c r="P71" s="22">
        <v>7.24</v>
      </c>
      <c r="Q71" s="22">
        <v>3.34</v>
      </c>
      <c r="R71" s="22">
        <v>1735</v>
      </c>
      <c r="S71" s="22">
        <v>1.1399999999999999</v>
      </c>
      <c r="T71" s="22">
        <v>210</v>
      </c>
      <c r="U71" s="22">
        <v>684</v>
      </c>
      <c r="V71" s="22">
        <v>239</v>
      </c>
      <c r="W71" s="22">
        <v>74.7</v>
      </c>
      <c r="X71" s="22">
        <v>8.6</v>
      </c>
      <c r="Y71" s="22">
        <v>63.2</v>
      </c>
      <c r="Z71" s="22">
        <v>2.2999999999999998</v>
      </c>
      <c r="AA71" s="22">
        <v>972</v>
      </c>
      <c r="AB71" s="22">
        <v>3.1</v>
      </c>
      <c r="AC71" s="22">
        <v>4.0999999999999996</v>
      </c>
      <c r="AD71" s="22">
        <v>25.3</v>
      </c>
      <c r="AE71" s="22">
        <v>1.06</v>
      </c>
      <c r="AF71" s="22">
        <v>1.29</v>
      </c>
      <c r="AG71" s="22">
        <v>6.71</v>
      </c>
      <c r="AH71" s="22">
        <v>492</v>
      </c>
      <c r="AI71" s="22">
        <v>1.6</v>
      </c>
      <c r="AJ71" s="22">
        <v>85.4</v>
      </c>
      <c r="AK71" s="22">
        <v>7.3</v>
      </c>
      <c r="AL71" s="22">
        <v>372</v>
      </c>
      <c r="AM71" s="22">
        <v>50.8</v>
      </c>
      <c r="AN71" s="22">
        <v>5.21</v>
      </c>
      <c r="AO71" s="22">
        <v>16.149999999999999</v>
      </c>
      <c r="AP71" s="22">
        <v>6.06</v>
      </c>
      <c r="AQ71" s="22">
        <v>2.61</v>
      </c>
      <c r="AR71" s="22">
        <v>0.28999999999999998</v>
      </c>
      <c r="AS71" s="22">
        <v>2.29</v>
      </c>
      <c r="AT71" s="22">
        <v>8.9999999999999993E-3</v>
      </c>
      <c r="AU71" s="22">
        <v>1.61</v>
      </c>
      <c r="AV71" s="22">
        <v>0.32</v>
      </c>
      <c r="AW71" s="22">
        <v>4.5</v>
      </c>
      <c r="AX71" s="22">
        <v>0.1</v>
      </c>
      <c r="AY71" s="22">
        <v>0.13</v>
      </c>
      <c r="AZ71" s="22">
        <v>8.0299999999999994</v>
      </c>
      <c r="BA71" s="22">
        <v>98.11</v>
      </c>
      <c r="BB71" s="22" t="s">
        <v>78</v>
      </c>
      <c r="BC71" s="22" t="s">
        <v>78</v>
      </c>
      <c r="BD71" s="22" t="s">
        <v>78</v>
      </c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8"/>
    </row>
    <row r="72" spans="1:103" x14ac:dyDescent="0.2">
      <c r="A72" s="19" t="s">
        <v>75</v>
      </c>
      <c r="B72" s="2" t="s">
        <v>126</v>
      </c>
      <c r="C72" s="2"/>
      <c r="D72" s="27" t="s">
        <v>171</v>
      </c>
      <c r="E72" s="27" t="s">
        <v>107</v>
      </c>
      <c r="F72" s="21">
        <v>990041</v>
      </c>
      <c r="G72" s="22">
        <v>4470</v>
      </c>
      <c r="H72" s="22">
        <v>3260</v>
      </c>
      <c r="I72" s="22">
        <v>57</v>
      </c>
      <c r="J72" s="22">
        <v>2.83</v>
      </c>
      <c r="K72" s="22">
        <v>21.4</v>
      </c>
      <c r="L72" s="22">
        <v>7.11</v>
      </c>
      <c r="M72" s="22">
        <v>18.55</v>
      </c>
      <c r="N72" s="22">
        <v>17.5</v>
      </c>
      <c r="O72" s="22">
        <v>44.3</v>
      </c>
      <c r="P72" s="22">
        <v>1.72</v>
      </c>
      <c r="Q72" s="22">
        <v>3.34</v>
      </c>
      <c r="R72" s="22">
        <v>2490</v>
      </c>
      <c r="S72" s="22">
        <v>0.63</v>
      </c>
      <c r="T72" s="22">
        <v>261</v>
      </c>
      <c r="U72" s="22">
        <v>697</v>
      </c>
      <c r="V72" s="22">
        <v>265</v>
      </c>
      <c r="W72" s="22">
        <v>73.099999999999994</v>
      </c>
      <c r="X72" s="22">
        <v>9.1</v>
      </c>
      <c r="Y72" s="22">
        <v>75.099999999999994</v>
      </c>
      <c r="Z72" s="22">
        <v>2.8</v>
      </c>
      <c r="AA72" s="22">
        <v>7110</v>
      </c>
      <c r="AB72" s="22">
        <v>2.2000000000000002</v>
      </c>
      <c r="AC72" s="22">
        <v>5.79</v>
      </c>
      <c r="AD72" s="22">
        <v>118.5</v>
      </c>
      <c r="AE72" s="22">
        <v>0.28999999999999998</v>
      </c>
      <c r="AF72" s="22">
        <v>0.82</v>
      </c>
      <c r="AG72" s="22">
        <v>3.47</v>
      </c>
      <c r="AH72" s="22">
        <v>51</v>
      </c>
      <c r="AI72" s="22">
        <v>2.9</v>
      </c>
      <c r="AJ72" s="22">
        <v>72.400000000000006</v>
      </c>
      <c r="AK72" s="22">
        <v>4.9800000000000004</v>
      </c>
      <c r="AL72" s="22">
        <v>67</v>
      </c>
      <c r="AM72" s="22">
        <v>33.5</v>
      </c>
      <c r="AN72" s="22">
        <v>9.7100000000000009</v>
      </c>
      <c r="AO72" s="22">
        <v>7.18</v>
      </c>
      <c r="AP72" s="22">
        <v>17.05</v>
      </c>
      <c r="AQ72" s="22">
        <v>3.5</v>
      </c>
      <c r="AR72" s="22">
        <v>4.55</v>
      </c>
      <c r="AS72" s="22">
        <v>1.2</v>
      </c>
      <c r="AT72" s="22">
        <v>8.0000000000000002E-3</v>
      </c>
      <c r="AU72" s="22">
        <v>0.45</v>
      </c>
      <c r="AV72" s="22">
        <v>0.75</v>
      </c>
      <c r="AW72" s="22">
        <v>0.19</v>
      </c>
      <c r="AX72" s="22">
        <v>0.75</v>
      </c>
      <c r="AY72" s="22">
        <v>0.48</v>
      </c>
      <c r="AZ72" s="22">
        <v>17.95</v>
      </c>
      <c r="BA72" s="22">
        <v>97.27</v>
      </c>
      <c r="BB72" s="22"/>
      <c r="BC72" s="22"/>
      <c r="BD72" s="22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8"/>
    </row>
    <row r="73" spans="1:103" x14ac:dyDescent="0.2">
      <c r="A73" s="19" t="s">
        <v>75</v>
      </c>
      <c r="B73" s="24">
        <v>61</v>
      </c>
      <c r="C73" s="24">
        <v>62</v>
      </c>
      <c r="D73" s="25" t="s">
        <v>172</v>
      </c>
      <c r="E73" s="25" t="s">
        <v>77</v>
      </c>
      <c r="F73" s="21">
        <v>990041</v>
      </c>
      <c r="G73" s="22">
        <v>3530</v>
      </c>
      <c r="H73" s="22">
        <v>1780</v>
      </c>
      <c r="I73" s="22">
        <v>93</v>
      </c>
      <c r="J73" s="22">
        <v>2.96</v>
      </c>
      <c r="K73" s="22">
        <v>20.8</v>
      </c>
      <c r="L73" s="22">
        <v>9.82</v>
      </c>
      <c r="M73" s="22">
        <v>12.3</v>
      </c>
      <c r="N73" s="22">
        <v>24.6</v>
      </c>
      <c r="O73" s="22">
        <v>29.2</v>
      </c>
      <c r="P73" s="22">
        <v>15.65</v>
      </c>
      <c r="Q73" s="22">
        <v>3.79</v>
      </c>
      <c r="R73" s="22">
        <v>1165</v>
      </c>
      <c r="S73" s="22">
        <v>1.22</v>
      </c>
      <c r="T73" s="22">
        <v>410</v>
      </c>
      <c r="U73" s="22">
        <v>465</v>
      </c>
      <c r="V73" s="22">
        <v>159</v>
      </c>
      <c r="W73" s="22">
        <v>135.5</v>
      </c>
      <c r="X73" s="22">
        <v>12.1</v>
      </c>
      <c r="Y73" s="22">
        <v>51.9</v>
      </c>
      <c r="Z73" s="22">
        <v>6.1</v>
      </c>
      <c r="AA73" s="22">
        <v>1045</v>
      </c>
      <c r="AB73" s="22">
        <v>6.7</v>
      </c>
      <c r="AC73" s="22">
        <v>4.41</v>
      </c>
      <c r="AD73" s="22">
        <v>29.8</v>
      </c>
      <c r="AE73" s="22">
        <v>1.78</v>
      </c>
      <c r="AF73" s="22">
        <v>1.34</v>
      </c>
      <c r="AG73" s="22">
        <v>8.3000000000000007</v>
      </c>
      <c r="AH73" s="22">
        <v>741</v>
      </c>
      <c r="AI73" s="22">
        <v>1.8</v>
      </c>
      <c r="AJ73" s="22">
        <v>95.1</v>
      </c>
      <c r="AK73" s="22">
        <v>8.08</v>
      </c>
      <c r="AL73" s="22">
        <v>892</v>
      </c>
      <c r="AM73" s="22">
        <v>35.9</v>
      </c>
      <c r="AN73" s="22">
        <v>10.85</v>
      </c>
      <c r="AO73" s="22">
        <v>19.649999999999999</v>
      </c>
      <c r="AP73" s="22">
        <v>5.54</v>
      </c>
      <c r="AQ73" s="22">
        <v>3.86</v>
      </c>
      <c r="AR73" s="22">
        <v>0.85</v>
      </c>
      <c r="AS73" s="22">
        <v>5.05</v>
      </c>
      <c r="AT73" s="22">
        <v>1.2999999999999999E-2</v>
      </c>
      <c r="AU73" s="22">
        <v>2.7</v>
      </c>
      <c r="AV73" s="22">
        <v>0.39</v>
      </c>
      <c r="AW73" s="22">
        <v>4.05</v>
      </c>
      <c r="AX73" s="22">
        <v>0.11</v>
      </c>
      <c r="AY73" s="22">
        <v>0.37</v>
      </c>
      <c r="AZ73" s="22">
        <v>9.6300000000000008</v>
      </c>
      <c r="BA73" s="22">
        <v>98.96</v>
      </c>
      <c r="BB73" s="22">
        <v>0.01</v>
      </c>
      <c r="BC73" s="22" t="s">
        <v>78</v>
      </c>
      <c r="BD73" s="22" t="s">
        <v>78</v>
      </c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8"/>
    </row>
    <row r="74" spans="1:103" x14ac:dyDescent="0.2">
      <c r="A74" s="19" t="s">
        <v>75</v>
      </c>
      <c r="B74" s="24">
        <v>62</v>
      </c>
      <c r="C74" s="24">
        <v>63</v>
      </c>
      <c r="D74" s="25" t="s">
        <v>173</v>
      </c>
      <c r="E74" s="25" t="s">
        <v>77</v>
      </c>
      <c r="F74" s="21">
        <v>990041</v>
      </c>
      <c r="G74" s="22">
        <v>2350</v>
      </c>
      <c r="H74" s="22">
        <v>4480</v>
      </c>
      <c r="I74" s="22">
        <v>55</v>
      </c>
      <c r="J74" s="22">
        <v>2.97</v>
      </c>
      <c r="K74" s="22">
        <v>30.1</v>
      </c>
      <c r="L74" s="22">
        <v>14.3</v>
      </c>
      <c r="M74" s="22">
        <v>25.5</v>
      </c>
      <c r="N74" s="22">
        <v>26.6</v>
      </c>
      <c r="O74" s="22">
        <v>55.7</v>
      </c>
      <c r="P74" s="22">
        <v>10.3</v>
      </c>
      <c r="Q74" s="22">
        <v>5.41</v>
      </c>
      <c r="R74" s="22">
        <v>2650</v>
      </c>
      <c r="S74" s="22">
        <v>1.82</v>
      </c>
      <c r="T74" s="22">
        <v>460</v>
      </c>
      <c r="U74" s="22">
        <v>1250</v>
      </c>
      <c r="V74" s="22">
        <v>423</v>
      </c>
      <c r="W74" s="22">
        <v>135</v>
      </c>
      <c r="X74" s="22">
        <v>6</v>
      </c>
      <c r="Y74" s="22">
        <v>116.5</v>
      </c>
      <c r="Z74" s="22">
        <v>3.5</v>
      </c>
      <c r="AA74" s="22">
        <v>1625</v>
      </c>
      <c r="AB74" s="22">
        <v>5.3</v>
      </c>
      <c r="AC74" s="22">
        <v>6.99</v>
      </c>
      <c r="AD74" s="22">
        <v>55.1</v>
      </c>
      <c r="AE74" s="22">
        <v>1.56</v>
      </c>
      <c r="AF74" s="22">
        <v>2.17</v>
      </c>
      <c r="AG74" s="22">
        <v>8.1999999999999993</v>
      </c>
      <c r="AH74" s="22">
        <v>748</v>
      </c>
      <c r="AI74" s="22">
        <v>1.6</v>
      </c>
      <c r="AJ74" s="22">
        <v>132.5</v>
      </c>
      <c r="AK74" s="22">
        <v>13.05</v>
      </c>
      <c r="AL74" s="22">
        <v>529</v>
      </c>
      <c r="AM74" s="22">
        <v>35.4</v>
      </c>
      <c r="AN74" s="22">
        <v>9.49</v>
      </c>
      <c r="AO74" s="22">
        <v>18.05</v>
      </c>
      <c r="AP74" s="22">
        <v>7.34</v>
      </c>
      <c r="AQ74" s="22">
        <v>4.3899999999999997</v>
      </c>
      <c r="AR74" s="22">
        <v>1.2</v>
      </c>
      <c r="AS74" s="22">
        <v>3.92</v>
      </c>
      <c r="AT74" s="22">
        <v>8.0000000000000002E-3</v>
      </c>
      <c r="AU74" s="22">
        <v>2.33</v>
      </c>
      <c r="AV74" s="22">
        <v>0.37</v>
      </c>
      <c r="AW74" s="22">
        <v>5.37</v>
      </c>
      <c r="AX74" s="22">
        <v>0.18</v>
      </c>
      <c r="AY74" s="22">
        <v>0.25</v>
      </c>
      <c r="AZ74" s="22">
        <v>9.83</v>
      </c>
      <c r="BA74" s="22">
        <v>98.13</v>
      </c>
      <c r="BB74" s="22" t="s">
        <v>78</v>
      </c>
      <c r="BC74" s="22" t="s">
        <v>78</v>
      </c>
      <c r="BD74" s="22" t="s">
        <v>78</v>
      </c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8"/>
    </row>
    <row r="75" spans="1:103" x14ac:dyDescent="0.2">
      <c r="A75" s="19" t="s">
        <v>75</v>
      </c>
      <c r="B75" s="24">
        <v>63</v>
      </c>
      <c r="C75" s="24">
        <v>64</v>
      </c>
      <c r="D75" s="25" t="s">
        <v>174</v>
      </c>
      <c r="E75" s="25" t="s">
        <v>77</v>
      </c>
      <c r="F75" s="21">
        <v>990041</v>
      </c>
      <c r="G75" s="22">
        <v>2140</v>
      </c>
      <c r="H75" s="22">
        <v>3910</v>
      </c>
      <c r="I75" s="22">
        <v>67</v>
      </c>
      <c r="J75" s="22">
        <v>2.61</v>
      </c>
      <c r="K75" s="22">
        <v>26.4</v>
      </c>
      <c r="L75" s="22">
        <v>12.6</v>
      </c>
      <c r="M75" s="22">
        <v>20.5</v>
      </c>
      <c r="N75" s="22">
        <v>25.7</v>
      </c>
      <c r="O75" s="22">
        <v>44.6</v>
      </c>
      <c r="P75" s="22">
        <v>10.95</v>
      </c>
      <c r="Q75" s="22">
        <v>4.54</v>
      </c>
      <c r="R75" s="22">
        <v>2360</v>
      </c>
      <c r="S75" s="22">
        <v>1.67</v>
      </c>
      <c r="T75" s="22">
        <v>305</v>
      </c>
      <c r="U75" s="22">
        <v>1045</v>
      </c>
      <c r="V75" s="22">
        <v>360</v>
      </c>
      <c r="W75" s="22">
        <v>110</v>
      </c>
      <c r="X75" s="22">
        <v>8.5</v>
      </c>
      <c r="Y75" s="22">
        <v>98</v>
      </c>
      <c r="Z75" s="22">
        <v>3.7</v>
      </c>
      <c r="AA75" s="22">
        <v>1340</v>
      </c>
      <c r="AB75" s="22">
        <v>4.8</v>
      </c>
      <c r="AC75" s="22">
        <v>6.01</v>
      </c>
      <c r="AD75" s="22">
        <v>40.299999999999997</v>
      </c>
      <c r="AE75" s="22">
        <v>1.52</v>
      </c>
      <c r="AF75" s="22">
        <v>1.86</v>
      </c>
      <c r="AG75" s="22">
        <v>4.45</v>
      </c>
      <c r="AH75" s="22">
        <v>660</v>
      </c>
      <c r="AI75" s="22">
        <v>2</v>
      </c>
      <c r="AJ75" s="22">
        <v>122</v>
      </c>
      <c r="AK75" s="22">
        <v>11.4</v>
      </c>
      <c r="AL75" s="22">
        <v>584</v>
      </c>
      <c r="AM75" s="22">
        <v>35.6</v>
      </c>
      <c r="AN75" s="22">
        <v>9.27</v>
      </c>
      <c r="AO75" s="22">
        <v>19.45</v>
      </c>
      <c r="AP75" s="22">
        <v>6.58</v>
      </c>
      <c r="AQ75" s="22">
        <v>4.29</v>
      </c>
      <c r="AR75" s="22">
        <v>0.87</v>
      </c>
      <c r="AS75" s="22">
        <v>3.65</v>
      </c>
      <c r="AT75" s="22">
        <v>0.01</v>
      </c>
      <c r="AU75" s="22">
        <v>2.33</v>
      </c>
      <c r="AV75" s="22">
        <v>0.72</v>
      </c>
      <c r="AW75" s="22">
        <v>4.38</v>
      </c>
      <c r="AX75" s="22">
        <v>0.15</v>
      </c>
      <c r="AY75" s="22">
        <v>0.23</v>
      </c>
      <c r="AZ75" s="22">
        <v>11.7</v>
      </c>
      <c r="BA75" s="22">
        <v>99.23</v>
      </c>
      <c r="BB75" s="22" t="s">
        <v>78</v>
      </c>
      <c r="BC75" s="22" t="s">
        <v>78</v>
      </c>
      <c r="BD75" s="22" t="s">
        <v>78</v>
      </c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8"/>
    </row>
    <row r="76" spans="1:103" x14ac:dyDescent="0.2">
      <c r="A76" s="19" t="s">
        <v>75</v>
      </c>
      <c r="B76" s="24">
        <v>64</v>
      </c>
      <c r="C76" s="24">
        <v>65</v>
      </c>
      <c r="D76" s="25" t="s">
        <v>175</v>
      </c>
      <c r="E76" s="25" t="s">
        <v>77</v>
      </c>
      <c r="F76" s="21">
        <v>990041</v>
      </c>
      <c r="G76" s="22">
        <v>2420</v>
      </c>
      <c r="H76" s="22">
        <v>3620</v>
      </c>
      <c r="I76" s="22">
        <v>78</v>
      </c>
      <c r="J76" s="22">
        <v>2.2799999999999998</v>
      </c>
      <c r="K76" s="22">
        <v>29.5</v>
      </c>
      <c r="L76" s="22">
        <v>13.65</v>
      </c>
      <c r="M76" s="22">
        <v>25</v>
      </c>
      <c r="N76" s="22">
        <v>22.2</v>
      </c>
      <c r="O76" s="22">
        <v>55.8</v>
      </c>
      <c r="P76" s="22">
        <v>14.3</v>
      </c>
      <c r="Q76" s="22">
        <v>4.88</v>
      </c>
      <c r="R76" s="22">
        <v>2140</v>
      </c>
      <c r="S76" s="22">
        <v>1.58</v>
      </c>
      <c r="T76" s="22">
        <v>1250</v>
      </c>
      <c r="U76" s="22">
        <v>1115</v>
      </c>
      <c r="V76" s="22">
        <v>356</v>
      </c>
      <c r="W76" s="22">
        <v>108</v>
      </c>
      <c r="X76" s="22">
        <v>10.8</v>
      </c>
      <c r="Y76" s="22">
        <v>113.5</v>
      </c>
      <c r="Z76" s="22">
        <v>3.3</v>
      </c>
      <c r="AA76" s="22">
        <v>1445</v>
      </c>
      <c r="AB76" s="22">
        <v>5.9</v>
      </c>
      <c r="AC76" s="22">
        <v>6.55</v>
      </c>
      <c r="AD76" s="22">
        <v>41.8</v>
      </c>
      <c r="AE76" s="22">
        <v>1.56</v>
      </c>
      <c r="AF76" s="22">
        <v>1.75</v>
      </c>
      <c r="AG76" s="22">
        <v>6.42</v>
      </c>
      <c r="AH76" s="22">
        <v>601</v>
      </c>
      <c r="AI76" s="22">
        <v>3.4</v>
      </c>
      <c r="AJ76" s="22">
        <v>129.5</v>
      </c>
      <c r="AK76" s="22">
        <v>11.1</v>
      </c>
      <c r="AL76" s="22">
        <v>851</v>
      </c>
      <c r="AM76" s="22">
        <v>38.1</v>
      </c>
      <c r="AN76" s="22">
        <v>9.61</v>
      </c>
      <c r="AO76" s="22">
        <v>16.3</v>
      </c>
      <c r="AP76" s="22">
        <v>5.99</v>
      </c>
      <c r="AQ76" s="22">
        <v>4.68</v>
      </c>
      <c r="AR76" s="22">
        <v>1.36</v>
      </c>
      <c r="AS76" s="22">
        <v>4.3</v>
      </c>
      <c r="AT76" s="22">
        <v>1.2E-2</v>
      </c>
      <c r="AU76" s="22">
        <v>2.37</v>
      </c>
      <c r="AV76" s="22">
        <v>0.54</v>
      </c>
      <c r="AW76" s="22">
        <v>4.07</v>
      </c>
      <c r="AX76" s="22">
        <v>0.16</v>
      </c>
      <c r="AY76" s="22">
        <v>0.27</v>
      </c>
      <c r="AZ76" s="22">
        <v>10.55</v>
      </c>
      <c r="BA76" s="22">
        <v>98.31</v>
      </c>
      <c r="BB76" s="22" t="s">
        <v>78</v>
      </c>
      <c r="BC76" s="22" t="s">
        <v>78</v>
      </c>
      <c r="BD76" s="22" t="s">
        <v>78</v>
      </c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8"/>
    </row>
    <row r="77" spans="1:103" x14ac:dyDescent="0.2">
      <c r="A77" s="19" t="s">
        <v>75</v>
      </c>
      <c r="B77" s="24">
        <v>65</v>
      </c>
      <c r="C77" s="24">
        <v>66</v>
      </c>
      <c r="D77" s="25" t="s">
        <v>176</v>
      </c>
      <c r="E77" s="25" t="s">
        <v>77</v>
      </c>
      <c r="F77" s="21">
        <v>990041</v>
      </c>
      <c r="G77" s="22">
        <v>2120</v>
      </c>
      <c r="H77" s="22">
        <v>2880</v>
      </c>
      <c r="I77" s="22">
        <v>57</v>
      </c>
      <c r="J77" s="22">
        <v>2.2400000000000002</v>
      </c>
      <c r="K77" s="22">
        <v>24.9</v>
      </c>
      <c r="L77" s="22">
        <v>11.1</v>
      </c>
      <c r="M77" s="22">
        <v>20.100000000000001</v>
      </c>
      <c r="N77" s="22">
        <v>24.1</v>
      </c>
      <c r="O77" s="22">
        <v>46.3</v>
      </c>
      <c r="P77" s="22">
        <v>12.2</v>
      </c>
      <c r="Q77" s="22">
        <v>4.37</v>
      </c>
      <c r="R77" s="22">
        <v>1680</v>
      </c>
      <c r="S77" s="22">
        <v>1.29</v>
      </c>
      <c r="T77" s="22">
        <v>1925</v>
      </c>
      <c r="U77" s="22">
        <v>845</v>
      </c>
      <c r="V77" s="22">
        <v>271</v>
      </c>
      <c r="W77" s="22">
        <v>93.3</v>
      </c>
      <c r="X77" s="22">
        <v>11.6</v>
      </c>
      <c r="Y77" s="22">
        <v>87.7</v>
      </c>
      <c r="Z77" s="22">
        <v>4.4000000000000004</v>
      </c>
      <c r="AA77" s="22">
        <v>1410</v>
      </c>
      <c r="AB77" s="22">
        <v>7.7</v>
      </c>
      <c r="AC77" s="22">
        <v>5.69</v>
      </c>
      <c r="AD77" s="22">
        <v>31.3</v>
      </c>
      <c r="AE77" s="22">
        <v>1.62</v>
      </c>
      <c r="AF77" s="22">
        <v>1.44</v>
      </c>
      <c r="AG77" s="22">
        <v>7.25</v>
      </c>
      <c r="AH77" s="22">
        <v>757</v>
      </c>
      <c r="AI77" s="22">
        <v>3.1</v>
      </c>
      <c r="AJ77" s="22">
        <v>102.5</v>
      </c>
      <c r="AK77" s="22">
        <v>8.9700000000000006</v>
      </c>
      <c r="AL77" s="22">
        <v>621</v>
      </c>
      <c r="AM77" s="22">
        <v>36.5</v>
      </c>
      <c r="AN77" s="22">
        <v>8.73</v>
      </c>
      <c r="AO77" s="22">
        <v>19.55</v>
      </c>
      <c r="AP77" s="22">
        <v>5.93</v>
      </c>
      <c r="AQ77" s="22">
        <v>4.3099999999999996</v>
      </c>
      <c r="AR77" s="22">
        <v>1.5</v>
      </c>
      <c r="AS77" s="22">
        <v>3.86</v>
      </c>
      <c r="AT77" s="22">
        <v>8.9999999999999993E-3</v>
      </c>
      <c r="AU77" s="22">
        <v>2.62</v>
      </c>
      <c r="AV77" s="22">
        <v>0.68</v>
      </c>
      <c r="AW77" s="22">
        <v>3.87</v>
      </c>
      <c r="AX77" s="22">
        <v>0.16</v>
      </c>
      <c r="AY77" s="22">
        <v>0.24</v>
      </c>
      <c r="AZ77" s="22">
        <v>10.85</v>
      </c>
      <c r="BA77" s="22">
        <v>98.81</v>
      </c>
      <c r="BB77" s="22" t="s">
        <v>78</v>
      </c>
      <c r="BC77" s="22" t="s">
        <v>78</v>
      </c>
      <c r="BD77" s="22" t="s">
        <v>78</v>
      </c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8"/>
    </row>
    <row r="78" spans="1:103" x14ac:dyDescent="0.2">
      <c r="A78" s="19" t="s">
        <v>75</v>
      </c>
      <c r="B78" s="24">
        <v>66</v>
      </c>
      <c r="C78" s="24">
        <v>67</v>
      </c>
      <c r="D78" s="25" t="s">
        <v>177</v>
      </c>
      <c r="E78" s="25" t="s">
        <v>77</v>
      </c>
      <c r="F78" s="21">
        <v>990041</v>
      </c>
      <c r="G78" s="22">
        <v>4030</v>
      </c>
      <c r="H78" s="22">
        <v>1690</v>
      </c>
      <c r="I78" s="22">
        <v>42</v>
      </c>
      <c r="J78" s="22">
        <v>1.62</v>
      </c>
      <c r="K78" s="22">
        <v>17.25</v>
      </c>
      <c r="L78" s="22">
        <v>8.1199999999999992</v>
      </c>
      <c r="M78" s="22">
        <v>11.95</v>
      </c>
      <c r="N78" s="22">
        <v>25.3</v>
      </c>
      <c r="O78" s="22">
        <v>27.2</v>
      </c>
      <c r="P78" s="22">
        <v>18.25</v>
      </c>
      <c r="Q78" s="22">
        <v>3.03</v>
      </c>
      <c r="R78" s="22">
        <v>1085</v>
      </c>
      <c r="S78" s="22">
        <v>1.08</v>
      </c>
      <c r="T78" s="22">
        <v>393</v>
      </c>
      <c r="U78" s="22">
        <v>466</v>
      </c>
      <c r="V78" s="22">
        <v>156.5</v>
      </c>
      <c r="W78" s="22">
        <v>84.1</v>
      </c>
      <c r="X78" s="22">
        <v>6.3</v>
      </c>
      <c r="Y78" s="22">
        <v>47.3</v>
      </c>
      <c r="Z78" s="22">
        <v>3.5</v>
      </c>
      <c r="AA78" s="22">
        <v>986</v>
      </c>
      <c r="AB78" s="22">
        <v>6.4</v>
      </c>
      <c r="AC78" s="22">
        <v>3.57</v>
      </c>
      <c r="AD78" s="22">
        <v>28.6</v>
      </c>
      <c r="AE78" s="22">
        <v>1.8</v>
      </c>
      <c r="AF78" s="22">
        <v>1.19</v>
      </c>
      <c r="AG78" s="22">
        <v>5.91</v>
      </c>
      <c r="AH78" s="22">
        <v>684</v>
      </c>
      <c r="AI78" s="22">
        <v>2.6</v>
      </c>
      <c r="AJ78" s="22">
        <v>79</v>
      </c>
      <c r="AK78" s="22">
        <v>7.53</v>
      </c>
      <c r="AL78" s="22">
        <v>1025</v>
      </c>
      <c r="AM78" s="22">
        <v>39.1</v>
      </c>
      <c r="AN78" s="22">
        <v>12.5</v>
      </c>
      <c r="AO78" s="22">
        <v>16.149999999999999</v>
      </c>
      <c r="AP78" s="22">
        <v>4.57</v>
      </c>
      <c r="AQ78" s="22">
        <v>3.37</v>
      </c>
      <c r="AR78" s="22">
        <v>1.08</v>
      </c>
      <c r="AS78" s="22">
        <v>4.66</v>
      </c>
      <c r="AT78" s="22">
        <v>7.0000000000000001E-3</v>
      </c>
      <c r="AU78" s="22">
        <v>2.66</v>
      </c>
      <c r="AV78" s="22">
        <v>0.97</v>
      </c>
      <c r="AW78" s="22">
        <v>1.9</v>
      </c>
      <c r="AX78" s="22">
        <v>0.11</v>
      </c>
      <c r="AY78" s="22">
        <v>0.44</v>
      </c>
      <c r="AZ78" s="22">
        <v>10.9</v>
      </c>
      <c r="BA78" s="22">
        <v>98.42</v>
      </c>
      <c r="BB78" s="22" t="s">
        <v>78</v>
      </c>
      <c r="BC78" s="22" t="s">
        <v>78</v>
      </c>
      <c r="BD78" s="22" t="s">
        <v>78</v>
      </c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8"/>
    </row>
    <row r="79" spans="1:103" x14ac:dyDescent="0.2">
      <c r="A79" s="19" t="s">
        <v>75</v>
      </c>
      <c r="B79" s="24">
        <v>67</v>
      </c>
      <c r="C79" s="24">
        <v>68</v>
      </c>
      <c r="D79" s="25" t="s">
        <v>178</v>
      </c>
      <c r="E79" s="25" t="s">
        <v>77</v>
      </c>
      <c r="F79" s="21">
        <v>990041</v>
      </c>
      <c r="G79" s="22">
        <v>5730</v>
      </c>
      <c r="H79" s="22">
        <v>2760</v>
      </c>
      <c r="I79" s="22">
        <v>58</v>
      </c>
      <c r="J79" s="22">
        <v>1.79</v>
      </c>
      <c r="K79" s="22">
        <v>22.1</v>
      </c>
      <c r="L79" s="22">
        <v>9.59</v>
      </c>
      <c r="M79" s="22">
        <v>19.399999999999999</v>
      </c>
      <c r="N79" s="22">
        <v>28.9</v>
      </c>
      <c r="O79" s="22">
        <v>41.8</v>
      </c>
      <c r="P79" s="22">
        <v>11.8</v>
      </c>
      <c r="Q79" s="22">
        <v>3.67</v>
      </c>
      <c r="R79" s="22">
        <v>1700</v>
      </c>
      <c r="S79" s="22">
        <v>1.19</v>
      </c>
      <c r="T79" s="22">
        <v>612</v>
      </c>
      <c r="U79" s="22">
        <v>825</v>
      </c>
      <c r="V79" s="22">
        <v>265</v>
      </c>
      <c r="W79" s="22">
        <v>124.5</v>
      </c>
      <c r="X79" s="22">
        <v>7.8</v>
      </c>
      <c r="Y79" s="22">
        <v>84.8</v>
      </c>
      <c r="Z79" s="22">
        <v>3.8</v>
      </c>
      <c r="AA79" s="22">
        <v>1450</v>
      </c>
      <c r="AB79" s="22">
        <v>8.1</v>
      </c>
      <c r="AC79" s="22">
        <v>5.0599999999999996</v>
      </c>
      <c r="AD79" s="22">
        <v>33.6</v>
      </c>
      <c r="AE79" s="22">
        <v>0.98</v>
      </c>
      <c r="AF79" s="22">
        <v>1.33</v>
      </c>
      <c r="AG79" s="22">
        <v>16.5</v>
      </c>
      <c r="AH79" s="22">
        <v>622</v>
      </c>
      <c r="AI79" s="22">
        <v>2.4</v>
      </c>
      <c r="AJ79" s="22">
        <v>92.3</v>
      </c>
      <c r="AK79" s="22">
        <v>8.35</v>
      </c>
      <c r="AL79" s="22">
        <v>744</v>
      </c>
      <c r="AM79" s="22">
        <v>41.9</v>
      </c>
      <c r="AN79" s="22">
        <v>11.6</v>
      </c>
      <c r="AO79" s="22">
        <v>14.6</v>
      </c>
      <c r="AP79" s="22">
        <v>3.45</v>
      </c>
      <c r="AQ79" s="22">
        <v>3.2</v>
      </c>
      <c r="AR79" s="22">
        <v>1.01</v>
      </c>
      <c r="AS79" s="22">
        <v>5.5</v>
      </c>
      <c r="AT79" s="22">
        <v>8.9999999999999993E-3</v>
      </c>
      <c r="AU79" s="22">
        <v>1.5</v>
      </c>
      <c r="AV79" s="22">
        <v>2.4</v>
      </c>
      <c r="AW79" s="22">
        <v>2.2000000000000002</v>
      </c>
      <c r="AX79" s="22">
        <v>0.15</v>
      </c>
      <c r="AY79" s="22">
        <v>0.61</v>
      </c>
      <c r="AZ79" s="22">
        <v>10.95</v>
      </c>
      <c r="BA79" s="22">
        <v>99.08</v>
      </c>
      <c r="BB79" s="22" t="s">
        <v>78</v>
      </c>
      <c r="BC79" s="22" t="s">
        <v>78</v>
      </c>
      <c r="BD79" s="22" t="s">
        <v>78</v>
      </c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8"/>
    </row>
    <row r="80" spans="1:103" x14ac:dyDescent="0.2">
      <c r="A80" s="19" t="s">
        <v>75</v>
      </c>
      <c r="B80" s="24">
        <v>68</v>
      </c>
      <c r="C80" s="24">
        <v>69</v>
      </c>
      <c r="D80" s="25" t="s">
        <v>179</v>
      </c>
      <c r="E80" s="25" t="s">
        <v>77</v>
      </c>
      <c r="F80" s="21">
        <v>990041</v>
      </c>
      <c r="G80" s="22">
        <v>2660</v>
      </c>
      <c r="H80" s="22">
        <v>2410</v>
      </c>
      <c r="I80" s="22">
        <v>47</v>
      </c>
      <c r="J80" s="22">
        <v>1.66</v>
      </c>
      <c r="K80" s="22">
        <v>29.2</v>
      </c>
      <c r="L80" s="22">
        <v>13.75</v>
      </c>
      <c r="M80" s="22">
        <v>21.7</v>
      </c>
      <c r="N80" s="22">
        <v>28.2</v>
      </c>
      <c r="O80" s="22">
        <v>48.9</v>
      </c>
      <c r="P80" s="22">
        <v>15.55</v>
      </c>
      <c r="Q80" s="22">
        <v>4.95</v>
      </c>
      <c r="R80" s="22">
        <v>1410</v>
      </c>
      <c r="S80" s="22">
        <v>1.8</v>
      </c>
      <c r="T80" s="22">
        <v>654</v>
      </c>
      <c r="U80" s="22">
        <v>778</v>
      </c>
      <c r="V80" s="22">
        <v>240</v>
      </c>
      <c r="W80" s="22">
        <v>96.2</v>
      </c>
      <c r="X80" s="22">
        <v>8.1</v>
      </c>
      <c r="Y80" s="22">
        <v>87.1</v>
      </c>
      <c r="Z80" s="22">
        <v>5.9</v>
      </c>
      <c r="AA80" s="22">
        <v>1110</v>
      </c>
      <c r="AB80" s="22">
        <v>7.8</v>
      </c>
      <c r="AC80" s="22">
        <v>6.06</v>
      </c>
      <c r="AD80" s="22">
        <v>35.5</v>
      </c>
      <c r="AE80" s="22">
        <v>1.54</v>
      </c>
      <c r="AF80" s="22">
        <v>1.97</v>
      </c>
      <c r="AG80" s="22">
        <v>13.75</v>
      </c>
      <c r="AH80" s="22">
        <v>711</v>
      </c>
      <c r="AI80" s="22">
        <v>2.7</v>
      </c>
      <c r="AJ80" s="22">
        <v>126.5</v>
      </c>
      <c r="AK80" s="22">
        <v>11.5</v>
      </c>
      <c r="AL80" s="22">
        <v>793</v>
      </c>
      <c r="AM80" s="22">
        <v>37.6</v>
      </c>
      <c r="AN80" s="22">
        <v>11.65</v>
      </c>
      <c r="AO80" s="22">
        <v>18.5</v>
      </c>
      <c r="AP80" s="22">
        <v>4.82</v>
      </c>
      <c r="AQ80" s="22">
        <v>3.49</v>
      </c>
      <c r="AR80" s="22">
        <v>1.0900000000000001</v>
      </c>
      <c r="AS80" s="22">
        <v>4.01</v>
      </c>
      <c r="AT80" s="22">
        <v>7.0000000000000001E-3</v>
      </c>
      <c r="AU80" s="22">
        <v>2.4500000000000002</v>
      </c>
      <c r="AV80" s="22">
        <v>0.38</v>
      </c>
      <c r="AW80" s="22">
        <v>2.9</v>
      </c>
      <c r="AX80" s="22">
        <v>0.12</v>
      </c>
      <c r="AY80" s="22">
        <v>0.28999999999999998</v>
      </c>
      <c r="AZ80" s="22">
        <v>11.3</v>
      </c>
      <c r="BA80" s="22">
        <v>98.61</v>
      </c>
      <c r="BB80" s="22" t="s">
        <v>78</v>
      </c>
      <c r="BC80" s="22" t="s">
        <v>78</v>
      </c>
      <c r="BD80" s="22" t="s">
        <v>78</v>
      </c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8"/>
    </row>
    <row r="81" spans="1:103" x14ac:dyDescent="0.2">
      <c r="A81" s="19" t="s">
        <v>75</v>
      </c>
      <c r="B81" s="2" t="s">
        <v>136</v>
      </c>
      <c r="C81" s="2"/>
      <c r="D81" s="27" t="s">
        <v>180</v>
      </c>
      <c r="E81" s="27" t="s">
        <v>107</v>
      </c>
      <c r="F81" s="21">
        <v>990041</v>
      </c>
      <c r="G81" s="22">
        <v>7950</v>
      </c>
      <c r="H81" s="22">
        <v>8130</v>
      </c>
      <c r="I81" s="22">
        <v>49</v>
      </c>
      <c r="J81" s="22">
        <v>2.0299999999999998</v>
      </c>
      <c r="K81" s="22">
        <v>37.799999999999997</v>
      </c>
      <c r="L81" s="22">
        <v>10.15</v>
      </c>
      <c r="M81" s="22">
        <v>40</v>
      </c>
      <c r="N81" s="22">
        <v>10.8</v>
      </c>
      <c r="O81" s="22">
        <v>95.1</v>
      </c>
      <c r="P81" s="22">
        <v>0.93</v>
      </c>
      <c r="Q81" s="22">
        <v>5.27</v>
      </c>
      <c r="R81" s="22">
        <v>6250</v>
      </c>
      <c r="S81" s="22">
        <v>0.92</v>
      </c>
      <c r="T81" s="22">
        <v>308</v>
      </c>
      <c r="U81" s="22">
        <v>1640</v>
      </c>
      <c r="V81" s="22">
        <v>674</v>
      </c>
      <c r="W81" s="22">
        <v>50.5</v>
      </c>
      <c r="X81" s="22">
        <v>8.6</v>
      </c>
      <c r="Y81" s="22">
        <v>165.5</v>
      </c>
      <c r="Z81" s="22">
        <v>3.4</v>
      </c>
      <c r="AA81" s="26" t="s">
        <v>97</v>
      </c>
      <c r="AB81" s="22">
        <v>1.4</v>
      </c>
      <c r="AC81" s="22">
        <v>11.55</v>
      </c>
      <c r="AD81" s="22">
        <v>276</v>
      </c>
      <c r="AE81" s="22">
        <v>0.24</v>
      </c>
      <c r="AF81" s="22">
        <v>1.06</v>
      </c>
      <c r="AG81" s="22">
        <v>2.56</v>
      </c>
      <c r="AH81" s="22">
        <v>41</v>
      </c>
      <c r="AI81" s="22">
        <v>2.6</v>
      </c>
      <c r="AJ81" s="22">
        <v>105.5</v>
      </c>
      <c r="AK81" s="22">
        <v>5.97</v>
      </c>
      <c r="AL81" s="22">
        <v>31</v>
      </c>
      <c r="AM81" s="22">
        <v>24</v>
      </c>
      <c r="AN81" s="22">
        <v>6.94</v>
      </c>
      <c r="AO81" s="22">
        <v>8.25</v>
      </c>
      <c r="AP81" s="22">
        <v>21</v>
      </c>
      <c r="AQ81" s="22">
        <v>3.71</v>
      </c>
      <c r="AR81" s="22">
        <v>3.36</v>
      </c>
      <c r="AS81" s="22">
        <v>0.87</v>
      </c>
      <c r="AT81" s="22">
        <v>8.0000000000000002E-3</v>
      </c>
      <c r="AU81" s="22">
        <v>0.37</v>
      </c>
      <c r="AV81" s="22">
        <v>1.1399999999999999</v>
      </c>
      <c r="AW81" s="22">
        <v>0.4</v>
      </c>
      <c r="AX81" s="22">
        <v>1.84</v>
      </c>
      <c r="AY81" s="22">
        <v>0.87</v>
      </c>
      <c r="AZ81" s="22">
        <v>23.4</v>
      </c>
      <c r="BA81" s="22">
        <v>96.16</v>
      </c>
      <c r="BB81" s="22"/>
      <c r="BC81" s="22"/>
      <c r="BD81" s="22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8"/>
    </row>
    <row r="82" spans="1:103" x14ac:dyDescent="0.2">
      <c r="A82" s="19" t="s">
        <v>75</v>
      </c>
      <c r="B82" s="24">
        <v>69</v>
      </c>
      <c r="C82" s="24">
        <v>70</v>
      </c>
      <c r="D82" s="25" t="s">
        <v>181</v>
      </c>
      <c r="E82" s="25" t="s">
        <v>77</v>
      </c>
      <c r="F82" s="21">
        <v>990041</v>
      </c>
      <c r="G82" s="22">
        <v>2720</v>
      </c>
      <c r="H82" s="22">
        <v>1785</v>
      </c>
      <c r="I82" s="22">
        <v>25</v>
      </c>
      <c r="J82" s="22">
        <v>1.3</v>
      </c>
      <c r="K82" s="22">
        <v>15</v>
      </c>
      <c r="L82" s="22">
        <v>6.23</v>
      </c>
      <c r="M82" s="22">
        <v>12.8</v>
      </c>
      <c r="N82" s="22">
        <v>31.5</v>
      </c>
      <c r="O82" s="22">
        <v>28.9</v>
      </c>
      <c r="P82" s="22">
        <v>10.050000000000001</v>
      </c>
      <c r="Q82" s="22">
        <v>2.63</v>
      </c>
      <c r="R82" s="22">
        <v>1065</v>
      </c>
      <c r="S82" s="22">
        <v>0.77</v>
      </c>
      <c r="T82" s="22">
        <v>543</v>
      </c>
      <c r="U82" s="22">
        <v>502</v>
      </c>
      <c r="V82" s="22">
        <v>167</v>
      </c>
      <c r="W82" s="22">
        <v>83</v>
      </c>
      <c r="X82" s="22">
        <v>11.8</v>
      </c>
      <c r="Y82" s="22">
        <v>53.9</v>
      </c>
      <c r="Z82" s="22">
        <v>2.5</v>
      </c>
      <c r="AA82" s="22">
        <v>1005</v>
      </c>
      <c r="AB82" s="22">
        <v>6.1</v>
      </c>
      <c r="AC82" s="22">
        <v>3.38</v>
      </c>
      <c r="AD82" s="22">
        <v>25.6</v>
      </c>
      <c r="AE82" s="22">
        <v>1.64</v>
      </c>
      <c r="AF82" s="22">
        <v>0.88</v>
      </c>
      <c r="AG82" s="22">
        <v>12.75</v>
      </c>
      <c r="AH82" s="22">
        <v>1015</v>
      </c>
      <c r="AI82" s="22">
        <v>2.6</v>
      </c>
      <c r="AJ82" s="22">
        <v>62.7</v>
      </c>
      <c r="AK82" s="22">
        <v>4.97</v>
      </c>
      <c r="AL82" s="22">
        <v>613</v>
      </c>
      <c r="AM82" s="22">
        <v>33.200000000000003</v>
      </c>
      <c r="AN82" s="22">
        <v>9.91</v>
      </c>
      <c r="AO82" s="22">
        <v>27.4</v>
      </c>
      <c r="AP82" s="22">
        <v>4.37</v>
      </c>
      <c r="AQ82" s="22">
        <v>2.64</v>
      </c>
      <c r="AR82" s="22">
        <v>0.46</v>
      </c>
      <c r="AS82" s="22">
        <v>4.24</v>
      </c>
      <c r="AT82" s="22">
        <v>5.0000000000000001E-3</v>
      </c>
      <c r="AU82" s="22">
        <v>2.5099999999999998</v>
      </c>
      <c r="AV82" s="22">
        <v>0.81</v>
      </c>
      <c r="AW82" s="22">
        <v>2.48</v>
      </c>
      <c r="AX82" s="22">
        <v>0.11</v>
      </c>
      <c r="AY82" s="22">
        <v>0.3</v>
      </c>
      <c r="AZ82" s="22">
        <v>10.3</v>
      </c>
      <c r="BA82" s="22">
        <v>98.74</v>
      </c>
      <c r="BB82" s="22" t="s">
        <v>78</v>
      </c>
      <c r="BC82" s="22" t="s">
        <v>78</v>
      </c>
      <c r="BD82" s="22" t="s">
        <v>78</v>
      </c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8"/>
    </row>
    <row r="83" spans="1:103" x14ac:dyDescent="0.2">
      <c r="A83" s="19" t="s">
        <v>75</v>
      </c>
      <c r="B83" s="24">
        <v>70</v>
      </c>
      <c r="C83" s="24">
        <v>71</v>
      </c>
      <c r="D83" s="25" t="s">
        <v>182</v>
      </c>
      <c r="E83" s="25" t="s">
        <v>77</v>
      </c>
      <c r="F83" s="21">
        <v>990042</v>
      </c>
      <c r="G83" s="22">
        <v>4400</v>
      </c>
      <c r="H83" s="22">
        <v>1080</v>
      </c>
      <c r="I83" s="22">
        <v>56</v>
      </c>
      <c r="J83" s="22">
        <v>2.59</v>
      </c>
      <c r="K83" s="22">
        <v>10.65</v>
      </c>
      <c r="L83" s="22">
        <v>5.4</v>
      </c>
      <c r="M83" s="22">
        <v>8.2799999999999994</v>
      </c>
      <c r="N83" s="22">
        <v>25</v>
      </c>
      <c r="O83" s="22">
        <v>17.899999999999999</v>
      </c>
      <c r="P83" s="22">
        <v>16.25</v>
      </c>
      <c r="Q83" s="22">
        <v>2</v>
      </c>
      <c r="R83" s="22">
        <v>616</v>
      </c>
      <c r="S83" s="22">
        <v>0.76</v>
      </c>
      <c r="T83" s="22">
        <v>428</v>
      </c>
      <c r="U83" s="22">
        <v>292</v>
      </c>
      <c r="V83" s="22">
        <v>95.4</v>
      </c>
      <c r="W83" s="22">
        <v>125.5</v>
      </c>
      <c r="X83" s="22">
        <v>10.3</v>
      </c>
      <c r="Y83" s="22">
        <v>33.9</v>
      </c>
      <c r="Z83" s="22">
        <v>3.9</v>
      </c>
      <c r="AA83" s="22">
        <v>609</v>
      </c>
      <c r="AB83" s="22">
        <v>7.2</v>
      </c>
      <c r="AC83" s="22">
        <v>2.2599999999999998</v>
      </c>
      <c r="AD83" s="22">
        <v>23.2</v>
      </c>
      <c r="AE83" s="22">
        <v>1.44</v>
      </c>
      <c r="AF83" s="22">
        <v>0.76</v>
      </c>
      <c r="AG83" s="22">
        <v>9.0399999999999991</v>
      </c>
      <c r="AH83" s="22">
        <v>685</v>
      </c>
      <c r="AI83" s="22">
        <v>1.8</v>
      </c>
      <c r="AJ83" s="22">
        <v>48.9</v>
      </c>
      <c r="AK83" s="22">
        <v>4.8499999999999996</v>
      </c>
      <c r="AL83" s="22">
        <v>998</v>
      </c>
      <c r="AM83" s="22">
        <v>43.4</v>
      </c>
      <c r="AN83" s="22">
        <v>12.65</v>
      </c>
      <c r="AO83" s="22">
        <v>17</v>
      </c>
      <c r="AP83" s="22">
        <v>2.48</v>
      </c>
      <c r="AQ83" s="22">
        <v>3.3</v>
      </c>
      <c r="AR83" s="22">
        <v>1.46</v>
      </c>
      <c r="AS83" s="22">
        <v>5.94</v>
      </c>
      <c r="AT83" s="22">
        <v>8.9999999999999993E-3</v>
      </c>
      <c r="AU83" s="22">
        <v>2.27</v>
      </c>
      <c r="AV83" s="22">
        <v>0.28000000000000003</v>
      </c>
      <c r="AW83" s="22">
        <v>1.3</v>
      </c>
      <c r="AX83" s="22">
        <v>0.06</v>
      </c>
      <c r="AY83" s="22">
        <v>0.5</v>
      </c>
      <c r="AZ83" s="22">
        <v>9.5</v>
      </c>
      <c r="BA83" s="22">
        <v>100.15</v>
      </c>
      <c r="BB83" s="22" t="s">
        <v>78</v>
      </c>
      <c r="BC83" s="22" t="s">
        <v>78</v>
      </c>
      <c r="BD83" s="22" t="s">
        <v>78</v>
      </c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8"/>
    </row>
    <row r="84" spans="1:103" x14ac:dyDescent="0.2">
      <c r="A84" s="19" t="s">
        <v>75</v>
      </c>
      <c r="B84" s="3" t="s">
        <v>87</v>
      </c>
      <c r="C84" s="3"/>
      <c r="D84" s="33" t="s">
        <v>183</v>
      </c>
      <c r="E84" s="33" t="s">
        <v>89</v>
      </c>
      <c r="F84" s="21">
        <v>990042</v>
      </c>
      <c r="G84" s="22">
        <v>5.7</v>
      </c>
      <c r="H84" s="22">
        <v>2</v>
      </c>
      <c r="I84" s="22">
        <v>22</v>
      </c>
      <c r="J84" s="22">
        <v>0.02</v>
      </c>
      <c r="K84" s="22">
        <v>0.05</v>
      </c>
      <c r="L84" s="22" t="s">
        <v>141</v>
      </c>
      <c r="M84" s="22" t="s">
        <v>184</v>
      </c>
      <c r="N84" s="22">
        <v>0.3</v>
      </c>
      <c r="O84" s="22">
        <v>0.1</v>
      </c>
      <c r="P84" s="22" t="s">
        <v>85</v>
      </c>
      <c r="Q84" s="22">
        <v>0.01</v>
      </c>
      <c r="R84" s="22">
        <v>1.4</v>
      </c>
      <c r="S84" s="22">
        <v>0.01</v>
      </c>
      <c r="T84" s="22">
        <v>0.2</v>
      </c>
      <c r="U84" s="22">
        <v>0.7</v>
      </c>
      <c r="V84" s="22">
        <v>0.26</v>
      </c>
      <c r="W84" s="22" t="s">
        <v>82</v>
      </c>
      <c r="X84" s="22" t="s">
        <v>90</v>
      </c>
      <c r="Y84" s="22">
        <v>0.11</v>
      </c>
      <c r="Z84" s="22">
        <v>0.6</v>
      </c>
      <c r="AA84" s="22">
        <v>5.7</v>
      </c>
      <c r="AB84" s="22">
        <v>0.1</v>
      </c>
      <c r="AC84" s="22">
        <v>0.01</v>
      </c>
      <c r="AD84" s="22">
        <v>0.08</v>
      </c>
      <c r="AE84" s="22" t="s">
        <v>78</v>
      </c>
      <c r="AF84" s="22" t="s">
        <v>78</v>
      </c>
      <c r="AG84" s="22" t="s">
        <v>85</v>
      </c>
      <c r="AH84" s="22" t="s">
        <v>79</v>
      </c>
      <c r="AI84" s="22">
        <v>0.6</v>
      </c>
      <c r="AJ84" s="22">
        <v>0.2</v>
      </c>
      <c r="AK84" s="22" t="s">
        <v>141</v>
      </c>
      <c r="AL84" s="22">
        <v>1</v>
      </c>
      <c r="AM84" s="22">
        <v>99.1</v>
      </c>
      <c r="AN84" s="22">
        <v>0.05</v>
      </c>
      <c r="AO84" s="22">
        <v>1.1299999999999999</v>
      </c>
      <c r="AP84" s="22">
        <v>0.09</v>
      </c>
      <c r="AQ84" s="22">
        <v>0.06</v>
      </c>
      <c r="AR84" s="22">
        <v>0.02</v>
      </c>
      <c r="AS84" s="22">
        <v>0.01</v>
      </c>
      <c r="AT84" s="22">
        <v>3.0000000000000001E-3</v>
      </c>
      <c r="AU84" s="22" t="s">
        <v>78</v>
      </c>
      <c r="AV84" s="22">
        <v>0.01</v>
      </c>
      <c r="AW84" s="22" t="s">
        <v>78</v>
      </c>
      <c r="AX84" s="22" t="s">
        <v>78</v>
      </c>
      <c r="AY84" s="22" t="s">
        <v>78</v>
      </c>
      <c r="AZ84" s="22">
        <v>0.12</v>
      </c>
      <c r="BA84" s="22">
        <v>100.59</v>
      </c>
      <c r="BB84" s="22" t="s">
        <v>78</v>
      </c>
      <c r="BC84" s="22" t="s">
        <v>78</v>
      </c>
      <c r="BD84" s="22" t="s">
        <v>78</v>
      </c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8"/>
    </row>
    <row r="85" spans="1:103" x14ac:dyDescent="0.2">
      <c r="A85" s="19" t="s">
        <v>75</v>
      </c>
      <c r="B85" s="24">
        <v>71</v>
      </c>
      <c r="C85" s="24">
        <v>72</v>
      </c>
      <c r="D85" s="25" t="s">
        <v>185</v>
      </c>
      <c r="E85" s="25" t="s">
        <v>77</v>
      </c>
      <c r="F85" s="21">
        <v>990042</v>
      </c>
      <c r="G85" s="22">
        <v>2570</v>
      </c>
      <c r="H85" s="22">
        <v>3450</v>
      </c>
      <c r="I85" s="22">
        <v>96</v>
      </c>
      <c r="J85" s="22">
        <v>2.82</v>
      </c>
      <c r="K85" s="22">
        <v>30.2</v>
      </c>
      <c r="L85" s="22">
        <v>12.6</v>
      </c>
      <c r="M85" s="22">
        <v>27</v>
      </c>
      <c r="N85" s="22">
        <v>29.7</v>
      </c>
      <c r="O85" s="22">
        <v>57.7</v>
      </c>
      <c r="P85" s="22">
        <v>11.3</v>
      </c>
      <c r="Q85" s="22">
        <v>5.0199999999999996</v>
      </c>
      <c r="R85" s="22">
        <v>1870</v>
      </c>
      <c r="S85" s="22">
        <v>1.24</v>
      </c>
      <c r="T85" s="22">
        <v>422</v>
      </c>
      <c r="U85" s="22">
        <v>1130</v>
      </c>
      <c r="V85" s="22">
        <v>352</v>
      </c>
      <c r="W85" s="22">
        <v>116</v>
      </c>
      <c r="X85" s="22">
        <v>13.9</v>
      </c>
      <c r="Y85" s="22">
        <v>119.5</v>
      </c>
      <c r="Z85" s="22">
        <v>7</v>
      </c>
      <c r="AA85" s="22">
        <v>1180</v>
      </c>
      <c r="AB85" s="22">
        <v>7</v>
      </c>
      <c r="AC85" s="22">
        <v>6.84</v>
      </c>
      <c r="AD85" s="22">
        <v>48.2</v>
      </c>
      <c r="AE85" s="22">
        <v>2.37</v>
      </c>
      <c r="AF85" s="22">
        <v>1.64</v>
      </c>
      <c r="AG85" s="22">
        <v>11.75</v>
      </c>
      <c r="AH85" s="22">
        <v>1005</v>
      </c>
      <c r="AI85" s="22">
        <v>2.2999999999999998</v>
      </c>
      <c r="AJ85" s="22">
        <v>124.5</v>
      </c>
      <c r="AK85" s="22">
        <v>9.6</v>
      </c>
      <c r="AL85" s="22">
        <v>514</v>
      </c>
      <c r="AM85" s="22">
        <v>34.6</v>
      </c>
      <c r="AN85" s="22">
        <v>9.0399999999999991</v>
      </c>
      <c r="AO85" s="22">
        <v>23.1</v>
      </c>
      <c r="AP85" s="22">
        <v>5.08</v>
      </c>
      <c r="AQ85" s="22">
        <v>4.5</v>
      </c>
      <c r="AR85" s="22">
        <v>1.3</v>
      </c>
      <c r="AS85" s="22">
        <v>3.55</v>
      </c>
      <c r="AT85" s="22">
        <v>1.4E-2</v>
      </c>
      <c r="AU85" s="22">
        <v>3.56</v>
      </c>
      <c r="AV85" s="22">
        <v>0.79</v>
      </c>
      <c r="AW85" s="22">
        <v>3.14</v>
      </c>
      <c r="AX85" s="22">
        <v>0.12</v>
      </c>
      <c r="AY85" s="22">
        <v>0.28000000000000003</v>
      </c>
      <c r="AZ85" s="22">
        <v>10.050000000000001</v>
      </c>
      <c r="BA85" s="22">
        <v>99.12</v>
      </c>
      <c r="BB85" s="22">
        <v>0.01</v>
      </c>
      <c r="BC85" s="22" t="s">
        <v>78</v>
      </c>
      <c r="BD85" s="22" t="s">
        <v>78</v>
      </c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8"/>
    </row>
    <row r="86" spans="1:103" x14ac:dyDescent="0.2">
      <c r="A86" s="19" t="s">
        <v>75</v>
      </c>
      <c r="B86" s="24">
        <v>72</v>
      </c>
      <c r="C86" s="24">
        <v>73</v>
      </c>
      <c r="D86" s="25" t="s">
        <v>186</v>
      </c>
      <c r="E86" s="25" t="s">
        <v>77</v>
      </c>
      <c r="F86" s="21">
        <v>990042</v>
      </c>
      <c r="G86" s="22">
        <v>3570</v>
      </c>
      <c r="H86" s="22">
        <v>2150</v>
      </c>
      <c r="I86" s="22">
        <v>77</v>
      </c>
      <c r="J86" s="22">
        <v>2.57</v>
      </c>
      <c r="K86" s="22">
        <v>22.3</v>
      </c>
      <c r="L86" s="22">
        <v>9.7100000000000009</v>
      </c>
      <c r="M86" s="22">
        <v>17.05</v>
      </c>
      <c r="N86" s="22">
        <v>29.6</v>
      </c>
      <c r="O86" s="22">
        <v>39.6</v>
      </c>
      <c r="P86" s="22">
        <v>11.4</v>
      </c>
      <c r="Q86" s="22">
        <v>3.83</v>
      </c>
      <c r="R86" s="22">
        <v>1260</v>
      </c>
      <c r="S86" s="22">
        <v>1.1399999999999999</v>
      </c>
      <c r="T86" s="22">
        <v>386</v>
      </c>
      <c r="U86" s="22">
        <v>638</v>
      </c>
      <c r="V86" s="22">
        <v>206</v>
      </c>
      <c r="W86" s="22">
        <v>111.5</v>
      </c>
      <c r="X86" s="22">
        <v>11</v>
      </c>
      <c r="Y86" s="22">
        <v>69.900000000000006</v>
      </c>
      <c r="Z86" s="22">
        <v>5</v>
      </c>
      <c r="AA86" s="22">
        <v>1165</v>
      </c>
      <c r="AB86" s="22">
        <v>7.3</v>
      </c>
      <c r="AC86" s="22">
        <v>4.8899999999999997</v>
      </c>
      <c r="AD86" s="22">
        <v>46.2</v>
      </c>
      <c r="AE86" s="22">
        <v>1.66</v>
      </c>
      <c r="AF86" s="22">
        <v>1.42</v>
      </c>
      <c r="AG86" s="22">
        <v>9.7100000000000009</v>
      </c>
      <c r="AH86" s="22">
        <v>808</v>
      </c>
      <c r="AI86" s="22">
        <v>2.8</v>
      </c>
      <c r="AJ86" s="22">
        <v>90.6</v>
      </c>
      <c r="AK86" s="22">
        <v>7.77</v>
      </c>
      <c r="AL86" s="22">
        <v>602</v>
      </c>
      <c r="AM86" s="22">
        <v>37.9</v>
      </c>
      <c r="AN86" s="22">
        <v>10.1</v>
      </c>
      <c r="AO86" s="22">
        <v>22.2</v>
      </c>
      <c r="AP86" s="22">
        <v>3.33</v>
      </c>
      <c r="AQ86" s="22">
        <v>4.08</v>
      </c>
      <c r="AR86" s="22">
        <v>1.36</v>
      </c>
      <c r="AS86" s="22">
        <v>4.45</v>
      </c>
      <c r="AT86" s="22">
        <v>1.2E-2</v>
      </c>
      <c r="AU86" s="22">
        <v>2.67</v>
      </c>
      <c r="AV86" s="22">
        <v>2.2999999999999998</v>
      </c>
      <c r="AW86" s="22">
        <v>2</v>
      </c>
      <c r="AX86" s="22">
        <v>0.12</v>
      </c>
      <c r="AY86" s="22">
        <v>0.4</v>
      </c>
      <c r="AZ86" s="22">
        <v>10.35</v>
      </c>
      <c r="BA86" s="22">
        <v>101.27</v>
      </c>
      <c r="BB86" s="22">
        <v>0.01</v>
      </c>
      <c r="BC86" s="22" t="s">
        <v>78</v>
      </c>
      <c r="BD86" s="22" t="s">
        <v>78</v>
      </c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8"/>
    </row>
    <row r="87" spans="1:103" x14ac:dyDescent="0.2">
      <c r="A87" s="19" t="s">
        <v>75</v>
      </c>
      <c r="B87" s="24">
        <v>73</v>
      </c>
      <c r="C87" s="24">
        <v>74</v>
      </c>
      <c r="D87" s="25" t="s">
        <v>187</v>
      </c>
      <c r="E87" s="25" t="s">
        <v>77</v>
      </c>
      <c r="F87" s="21">
        <v>990042</v>
      </c>
      <c r="G87" s="22">
        <v>2910</v>
      </c>
      <c r="H87" s="22">
        <v>1390</v>
      </c>
      <c r="I87" s="22">
        <v>62</v>
      </c>
      <c r="J87" s="22">
        <v>1.81</v>
      </c>
      <c r="K87" s="22">
        <v>21.9</v>
      </c>
      <c r="L87" s="22">
        <v>10.55</v>
      </c>
      <c r="M87" s="22">
        <v>13.4</v>
      </c>
      <c r="N87" s="22">
        <v>26.2</v>
      </c>
      <c r="O87" s="22">
        <v>35.1</v>
      </c>
      <c r="P87" s="22">
        <v>17.25</v>
      </c>
      <c r="Q87" s="22">
        <v>4.01</v>
      </c>
      <c r="R87" s="22">
        <v>852</v>
      </c>
      <c r="S87" s="22">
        <v>1.04</v>
      </c>
      <c r="T87" s="22">
        <v>607</v>
      </c>
      <c r="U87" s="22">
        <v>411</v>
      </c>
      <c r="V87" s="22">
        <v>129.5</v>
      </c>
      <c r="W87" s="22">
        <v>86.5</v>
      </c>
      <c r="X87" s="22">
        <v>12.6</v>
      </c>
      <c r="Y87" s="22">
        <v>53.2</v>
      </c>
      <c r="Z87" s="22">
        <v>4.7</v>
      </c>
      <c r="AA87" s="22">
        <v>953</v>
      </c>
      <c r="AB87" s="22">
        <v>6</v>
      </c>
      <c r="AC87" s="22">
        <v>4.74</v>
      </c>
      <c r="AD87" s="22">
        <v>34.1</v>
      </c>
      <c r="AE87" s="22">
        <v>2.33</v>
      </c>
      <c r="AF87" s="22">
        <v>1.44</v>
      </c>
      <c r="AG87" s="22">
        <v>6.86</v>
      </c>
      <c r="AH87" s="22">
        <v>869</v>
      </c>
      <c r="AI87" s="22">
        <v>2.6</v>
      </c>
      <c r="AJ87" s="22">
        <v>108</v>
      </c>
      <c r="AK87" s="22">
        <v>8.58</v>
      </c>
      <c r="AL87" s="22">
        <v>889</v>
      </c>
      <c r="AM87" s="22">
        <v>36.200000000000003</v>
      </c>
      <c r="AN87" s="22">
        <v>10.9</v>
      </c>
      <c r="AO87" s="22">
        <v>23.6</v>
      </c>
      <c r="AP87" s="22">
        <v>4.6399999999999997</v>
      </c>
      <c r="AQ87" s="22">
        <v>4.13</v>
      </c>
      <c r="AR87" s="22">
        <v>1.46</v>
      </c>
      <c r="AS87" s="22">
        <v>3.24</v>
      </c>
      <c r="AT87" s="22">
        <v>8.9999999999999993E-3</v>
      </c>
      <c r="AU87" s="22">
        <v>3.68</v>
      </c>
      <c r="AV87" s="22">
        <v>0.34</v>
      </c>
      <c r="AW87" s="22">
        <v>2.2400000000000002</v>
      </c>
      <c r="AX87" s="22">
        <v>0.1</v>
      </c>
      <c r="AY87" s="22">
        <v>0.31</v>
      </c>
      <c r="AZ87" s="22">
        <v>11.35</v>
      </c>
      <c r="BA87" s="22" t="s">
        <v>160</v>
      </c>
      <c r="BB87" s="22" t="s">
        <v>78</v>
      </c>
      <c r="BC87" s="22" t="s">
        <v>78</v>
      </c>
      <c r="BD87" s="22" t="s">
        <v>78</v>
      </c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8"/>
    </row>
    <row r="88" spans="1:103" x14ac:dyDescent="0.2">
      <c r="A88" s="19" t="s">
        <v>75</v>
      </c>
      <c r="B88" s="24">
        <v>74</v>
      </c>
      <c r="C88" s="24">
        <v>75</v>
      </c>
      <c r="D88" s="25" t="s">
        <v>188</v>
      </c>
      <c r="E88" s="25" t="s">
        <v>77</v>
      </c>
      <c r="F88" s="21">
        <v>990042</v>
      </c>
      <c r="G88" s="22">
        <v>2740</v>
      </c>
      <c r="H88" s="22">
        <v>2220</v>
      </c>
      <c r="I88" s="22">
        <v>125</v>
      </c>
      <c r="J88" s="22">
        <v>2.4500000000000002</v>
      </c>
      <c r="K88" s="22">
        <v>18.8</v>
      </c>
      <c r="L88" s="22">
        <v>8.4700000000000006</v>
      </c>
      <c r="M88" s="22">
        <v>14.45</v>
      </c>
      <c r="N88" s="22">
        <v>26</v>
      </c>
      <c r="O88" s="22">
        <v>33.6</v>
      </c>
      <c r="P88" s="22">
        <v>15.5</v>
      </c>
      <c r="Q88" s="22">
        <v>3.53</v>
      </c>
      <c r="R88" s="22">
        <v>1375</v>
      </c>
      <c r="S88" s="22">
        <v>1.04</v>
      </c>
      <c r="T88" s="22">
        <v>574</v>
      </c>
      <c r="U88" s="22">
        <v>603</v>
      </c>
      <c r="V88" s="22">
        <v>200</v>
      </c>
      <c r="W88" s="22">
        <v>127</v>
      </c>
      <c r="X88" s="22">
        <v>13.1</v>
      </c>
      <c r="Y88" s="22">
        <v>61.2</v>
      </c>
      <c r="Z88" s="22">
        <v>2.4</v>
      </c>
      <c r="AA88" s="22">
        <v>839</v>
      </c>
      <c r="AB88" s="22">
        <v>7.5</v>
      </c>
      <c r="AC88" s="22">
        <v>4.1900000000000004</v>
      </c>
      <c r="AD88" s="22">
        <v>33.5</v>
      </c>
      <c r="AE88" s="22">
        <v>2.09</v>
      </c>
      <c r="AF88" s="22">
        <v>1.19</v>
      </c>
      <c r="AG88" s="22">
        <v>11</v>
      </c>
      <c r="AH88" s="22">
        <v>698</v>
      </c>
      <c r="AI88" s="22">
        <v>2.2999999999999998</v>
      </c>
      <c r="AJ88" s="22">
        <v>81</v>
      </c>
      <c r="AK88" s="22">
        <v>6.95</v>
      </c>
      <c r="AL88" s="22">
        <v>920</v>
      </c>
      <c r="AM88" s="22">
        <v>40</v>
      </c>
      <c r="AN88" s="22">
        <v>11.5</v>
      </c>
      <c r="AO88" s="22">
        <v>19.05</v>
      </c>
      <c r="AP88" s="22">
        <v>3.5</v>
      </c>
      <c r="AQ88" s="22">
        <v>4.95</v>
      </c>
      <c r="AR88" s="22">
        <v>1.62</v>
      </c>
      <c r="AS88" s="22">
        <v>5.07</v>
      </c>
      <c r="AT88" s="22">
        <v>1.7999999999999999E-2</v>
      </c>
      <c r="AU88" s="22">
        <v>3.44</v>
      </c>
      <c r="AV88" s="22">
        <v>0.4</v>
      </c>
      <c r="AW88" s="22">
        <v>1.98</v>
      </c>
      <c r="AX88" s="22">
        <v>0.09</v>
      </c>
      <c r="AY88" s="22">
        <v>0.31</v>
      </c>
      <c r="AZ88" s="22">
        <v>9.43</v>
      </c>
      <c r="BA88" s="22">
        <v>101.36</v>
      </c>
      <c r="BB88" s="22" t="s">
        <v>78</v>
      </c>
      <c r="BC88" s="22" t="s">
        <v>78</v>
      </c>
      <c r="BD88" s="22" t="s">
        <v>78</v>
      </c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8"/>
    </row>
    <row r="89" spans="1:103" x14ac:dyDescent="0.2">
      <c r="A89" s="19" t="s">
        <v>75</v>
      </c>
      <c r="B89" s="24">
        <v>75</v>
      </c>
      <c r="C89" s="24">
        <v>76</v>
      </c>
      <c r="D89" s="25" t="s">
        <v>189</v>
      </c>
      <c r="E89" s="25" t="s">
        <v>77</v>
      </c>
      <c r="F89" s="21">
        <v>990042</v>
      </c>
      <c r="G89" s="22">
        <v>1975</v>
      </c>
      <c r="H89" s="22">
        <v>1730</v>
      </c>
      <c r="I89" s="22">
        <v>60</v>
      </c>
      <c r="J89" s="22">
        <v>1.98</v>
      </c>
      <c r="K89" s="22">
        <v>17.899999999999999</v>
      </c>
      <c r="L89" s="22">
        <v>8.2899999999999991</v>
      </c>
      <c r="M89" s="22">
        <v>13.5</v>
      </c>
      <c r="N89" s="22">
        <v>26.7</v>
      </c>
      <c r="O89" s="22">
        <v>31.2</v>
      </c>
      <c r="P89" s="22">
        <v>18.600000000000001</v>
      </c>
      <c r="Q89" s="22">
        <v>3.17</v>
      </c>
      <c r="R89" s="22">
        <v>1155</v>
      </c>
      <c r="S89" s="22">
        <v>0.98</v>
      </c>
      <c r="T89" s="22">
        <v>470</v>
      </c>
      <c r="U89" s="22">
        <v>479</v>
      </c>
      <c r="V89" s="22">
        <v>154</v>
      </c>
      <c r="W89" s="22">
        <v>89.9</v>
      </c>
      <c r="X89" s="22">
        <v>17.399999999999999</v>
      </c>
      <c r="Y89" s="22">
        <v>54.4</v>
      </c>
      <c r="Z89" s="22">
        <v>7.5</v>
      </c>
      <c r="AA89" s="22">
        <v>915</v>
      </c>
      <c r="AB89" s="22">
        <v>8.1999999999999993</v>
      </c>
      <c r="AC89" s="22">
        <v>4.1100000000000003</v>
      </c>
      <c r="AD89" s="22">
        <v>29.9</v>
      </c>
      <c r="AE89" s="22">
        <v>2.97</v>
      </c>
      <c r="AF89" s="22">
        <v>1.18</v>
      </c>
      <c r="AG89" s="22">
        <v>6.86</v>
      </c>
      <c r="AH89" s="22">
        <v>977</v>
      </c>
      <c r="AI89" s="22">
        <v>2.2999999999999998</v>
      </c>
      <c r="AJ89" s="22">
        <v>78.8</v>
      </c>
      <c r="AK89" s="22">
        <v>7.08</v>
      </c>
      <c r="AL89" s="22">
        <v>947</v>
      </c>
      <c r="AM89" s="22">
        <v>36.299999999999997</v>
      </c>
      <c r="AN89" s="22">
        <v>9.59</v>
      </c>
      <c r="AO89" s="22">
        <v>22.6</v>
      </c>
      <c r="AP89" s="22">
        <v>5.8</v>
      </c>
      <c r="AQ89" s="22">
        <v>4.13</v>
      </c>
      <c r="AR89" s="22">
        <v>1.52</v>
      </c>
      <c r="AS89" s="22">
        <v>3.38</v>
      </c>
      <c r="AT89" s="22">
        <v>8.9999999999999993E-3</v>
      </c>
      <c r="AU89" s="22">
        <v>4.41</v>
      </c>
      <c r="AV89" s="22">
        <v>0.45</v>
      </c>
      <c r="AW89" s="22">
        <v>2.08</v>
      </c>
      <c r="AX89" s="22">
        <v>0.1</v>
      </c>
      <c r="AY89" s="22">
        <v>0.22</v>
      </c>
      <c r="AZ89" s="22">
        <v>9.41</v>
      </c>
      <c r="BA89" s="22">
        <v>100</v>
      </c>
      <c r="BB89" s="22" t="s">
        <v>78</v>
      </c>
      <c r="BC89" s="22" t="s">
        <v>78</v>
      </c>
      <c r="BD89" s="22" t="s">
        <v>78</v>
      </c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8"/>
    </row>
    <row r="90" spans="1:103" x14ac:dyDescent="0.2">
      <c r="A90" s="19" t="s">
        <v>75</v>
      </c>
      <c r="B90" s="24">
        <v>76</v>
      </c>
      <c r="C90" s="24">
        <v>77</v>
      </c>
      <c r="D90" s="25" t="s">
        <v>190</v>
      </c>
      <c r="E90" s="25" t="s">
        <v>77</v>
      </c>
      <c r="F90" s="21">
        <v>990042</v>
      </c>
      <c r="G90" s="22">
        <v>3190</v>
      </c>
      <c r="H90" s="22">
        <v>1190</v>
      </c>
      <c r="I90" s="22">
        <v>55</v>
      </c>
      <c r="J90" s="22">
        <v>2.61</v>
      </c>
      <c r="K90" s="22">
        <v>20.399999999999999</v>
      </c>
      <c r="L90" s="22">
        <v>10.050000000000001</v>
      </c>
      <c r="M90" s="22">
        <v>12.45</v>
      </c>
      <c r="N90" s="22">
        <v>23.6</v>
      </c>
      <c r="O90" s="22">
        <v>29</v>
      </c>
      <c r="P90" s="22">
        <v>20.2</v>
      </c>
      <c r="Q90" s="22">
        <v>3.93</v>
      </c>
      <c r="R90" s="22">
        <v>788</v>
      </c>
      <c r="S90" s="22">
        <v>1.19</v>
      </c>
      <c r="T90" s="22">
        <v>442</v>
      </c>
      <c r="U90" s="22">
        <v>346</v>
      </c>
      <c r="V90" s="22">
        <v>109</v>
      </c>
      <c r="W90" s="22">
        <v>100</v>
      </c>
      <c r="X90" s="22">
        <v>15.2</v>
      </c>
      <c r="Y90" s="22">
        <v>42.6</v>
      </c>
      <c r="Z90" s="22">
        <v>5.8</v>
      </c>
      <c r="AA90" s="22">
        <v>782</v>
      </c>
      <c r="AB90" s="22">
        <v>6.3</v>
      </c>
      <c r="AC90" s="22">
        <v>4.33</v>
      </c>
      <c r="AD90" s="22">
        <v>33.200000000000003</v>
      </c>
      <c r="AE90" s="22">
        <v>2.1800000000000002</v>
      </c>
      <c r="AF90" s="22">
        <v>1.42</v>
      </c>
      <c r="AG90" s="22">
        <v>6.16</v>
      </c>
      <c r="AH90" s="22">
        <v>756</v>
      </c>
      <c r="AI90" s="22">
        <v>2.9</v>
      </c>
      <c r="AJ90" s="22">
        <v>99.5</v>
      </c>
      <c r="AK90" s="22">
        <v>8.7799999999999994</v>
      </c>
      <c r="AL90" s="22">
        <v>1155</v>
      </c>
      <c r="AM90" s="22">
        <v>40.299999999999997</v>
      </c>
      <c r="AN90" s="22">
        <v>10.75</v>
      </c>
      <c r="AO90" s="22">
        <v>17.75</v>
      </c>
      <c r="AP90" s="22">
        <v>4.0199999999999996</v>
      </c>
      <c r="AQ90" s="22">
        <v>4.45</v>
      </c>
      <c r="AR90" s="22">
        <v>2.16</v>
      </c>
      <c r="AS90" s="22">
        <v>4.0999999999999996</v>
      </c>
      <c r="AT90" s="22">
        <v>8.0000000000000002E-3</v>
      </c>
      <c r="AU90" s="22">
        <v>3.33</v>
      </c>
      <c r="AV90" s="22">
        <v>0.4</v>
      </c>
      <c r="AW90" s="22">
        <v>1.79</v>
      </c>
      <c r="AX90" s="22">
        <v>0.09</v>
      </c>
      <c r="AY90" s="22">
        <v>0.36</v>
      </c>
      <c r="AZ90" s="22">
        <v>8.81</v>
      </c>
      <c r="BA90" s="22">
        <v>98.32</v>
      </c>
      <c r="BB90" s="22" t="s">
        <v>78</v>
      </c>
      <c r="BC90" s="22" t="s">
        <v>78</v>
      </c>
      <c r="BD90" s="22" t="s">
        <v>78</v>
      </c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8"/>
    </row>
    <row r="91" spans="1:103" x14ac:dyDescent="0.2">
      <c r="A91" s="19" t="s">
        <v>75</v>
      </c>
      <c r="B91" s="24">
        <v>77</v>
      </c>
      <c r="C91" s="24">
        <v>78</v>
      </c>
      <c r="D91" s="25" t="s">
        <v>191</v>
      </c>
      <c r="E91" s="25" t="s">
        <v>77</v>
      </c>
      <c r="F91" s="21">
        <v>990042</v>
      </c>
      <c r="G91" s="22">
        <v>2110</v>
      </c>
      <c r="H91" s="22">
        <v>959</v>
      </c>
      <c r="I91" s="22">
        <v>59</v>
      </c>
      <c r="J91" s="22">
        <v>2.4500000000000002</v>
      </c>
      <c r="K91" s="22">
        <v>24.6</v>
      </c>
      <c r="L91" s="22">
        <v>12.95</v>
      </c>
      <c r="M91" s="22">
        <v>11.4</v>
      </c>
      <c r="N91" s="22">
        <v>24</v>
      </c>
      <c r="O91" s="22">
        <v>27.9</v>
      </c>
      <c r="P91" s="22">
        <v>25</v>
      </c>
      <c r="Q91" s="22">
        <v>4.82</v>
      </c>
      <c r="R91" s="22">
        <v>621</v>
      </c>
      <c r="S91" s="22">
        <v>1.63</v>
      </c>
      <c r="T91" s="22">
        <v>294</v>
      </c>
      <c r="U91" s="22">
        <v>287</v>
      </c>
      <c r="V91" s="22">
        <v>89.2</v>
      </c>
      <c r="W91" s="22">
        <v>96</v>
      </c>
      <c r="X91" s="22">
        <v>17</v>
      </c>
      <c r="Y91" s="22">
        <v>37</v>
      </c>
      <c r="Z91" s="22">
        <v>7</v>
      </c>
      <c r="AA91" s="22">
        <v>721</v>
      </c>
      <c r="AB91" s="22">
        <v>5.5</v>
      </c>
      <c r="AC91" s="22">
        <v>4.5599999999999996</v>
      </c>
      <c r="AD91" s="22">
        <v>24.2</v>
      </c>
      <c r="AE91" s="22">
        <v>3.05</v>
      </c>
      <c r="AF91" s="22">
        <v>1.8</v>
      </c>
      <c r="AG91" s="22">
        <v>4.05</v>
      </c>
      <c r="AH91" s="22">
        <v>926</v>
      </c>
      <c r="AI91" s="22">
        <v>1.8</v>
      </c>
      <c r="AJ91" s="22">
        <v>125.5</v>
      </c>
      <c r="AK91" s="22">
        <v>11.2</v>
      </c>
      <c r="AL91" s="22">
        <v>1230</v>
      </c>
      <c r="AM91" s="22">
        <v>38.9</v>
      </c>
      <c r="AN91" s="22">
        <v>9.1199999999999992</v>
      </c>
      <c r="AO91" s="22">
        <v>21</v>
      </c>
      <c r="AP91" s="22">
        <v>6.18</v>
      </c>
      <c r="AQ91" s="22">
        <v>5.16</v>
      </c>
      <c r="AR91" s="22">
        <v>2.12</v>
      </c>
      <c r="AS91" s="22">
        <v>3.26</v>
      </c>
      <c r="AT91" s="22">
        <v>0.01</v>
      </c>
      <c r="AU91" s="22">
        <v>4.7300000000000004</v>
      </c>
      <c r="AV91" s="22">
        <v>0.43</v>
      </c>
      <c r="AW91" s="22">
        <v>1.69</v>
      </c>
      <c r="AX91" s="22">
        <v>7.0000000000000007E-2</v>
      </c>
      <c r="AY91" s="22">
        <v>0.24</v>
      </c>
      <c r="AZ91" s="22">
        <v>7.94</v>
      </c>
      <c r="BA91" s="22">
        <v>100.85</v>
      </c>
      <c r="BB91" s="22" t="s">
        <v>78</v>
      </c>
      <c r="BC91" s="22" t="s">
        <v>78</v>
      </c>
      <c r="BD91" s="22" t="s">
        <v>78</v>
      </c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8"/>
    </row>
    <row r="92" spans="1:103" x14ac:dyDescent="0.2">
      <c r="A92" s="19" t="s">
        <v>75</v>
      </c>
      <c r="B92" s="24">
        <v>78</v>
      </c>
      <c r="C92" s="24">
        <v>79</v>
      </c>
      <c r="D92" s="25" t="s">
        <v>192</v>
      </c>
      <c r="E92" s="25" t="s">
        <v>77</v>
      </c>
      <c r="F92" s="21">
        <v>990042</v>
      </c>
      <c r="G92" s="22">
        <v>1480</v>
      </c>
      <c r="H92" s="22">
        <v>1105</v>
      </c>
      <c r="I92" s="22">
        <v>52</v>
      </c>
      <c r="J92" s="22">
        <v>2.2999999999999998</v>
      </c>
      <c r="K92" s="22">
        <v>20.5</v>
      </c>
      <c r="L92" s="22">
        <v>11.45</v>
      </c>
      <c r="M92" s="22">
        <v>10.65</v>
      </c>
      <c r="N92" s="22">
        <v>25.1</v>
      </c>
      <c r="O92" s="22">
        <v>25.6</v>
      </c>
      <c r="P92" s="22">
        <v>23.1</v>
      </c>
      <c r="Q92" s="22">
        <v>4.1500000000000004</v>
      </c>
      <c r="R92" s="22">
        <v>703</v>
      </c>
      <c r="S92" s="22">
        <v>1.35</v>
      </c>
      <c r="T92" s="22">
        <v>254</v>
      </c>
      <c r="U92" s="22">
        <v>330</v>
      </c>
      <c r="V92" s="22">
        <v>101.5</v>
      </c>
      <c r="W92" s="22">
        <v>84</v>
      </c>
      <c r="X92" s="22">
        <v>17.600000000000001</v>
      </c>
      <c r="Y92" s="22">
        <v>36.200000000000003</v>
      </c>
      <c r="Z92" s="22">
        <v>6.2</v>
      </c>
      <c r="AA92" s="22">
        <v>737</v>
      </c>
      <c r="AB92" s="22">
        <v>5</v>
      </c>
      <c r="AC92" s="22">
        <v>3.98</v>
      </c>
      <c r="AD92" s="22">
        <v>17.149999999999999</v>
      </c>
      <c r="AE92" s="22">
        <v>3.05</v>
      </c>
      <c r="AF92" s="22">
        <v>1.6</v>
      </c>
      <c r="AG92" s="22">
        <v>3.63</v>
      </c>
      <c r="AH92" s="22">
        <v>1000</v>
      </c>
      <c r="AI92" s="22">
        <v>1.6</v>
      </c>
      <c r="AJ92" s="22">
        <v>111</v>
      </c>
      <c r="AK92" s="22">
        <v>10.4</v>
      </c>
      <c r="AL92" s="22">
        <v>1125</v>
      </c>
      <c r="AM92" s="22">
        <v>34.700000000000003</v>
      </c>
      <c r="AN92" s="22">
        <v>7.27</v>
      </c>
      <c r="AO92" s="22">
        <v>24.3</v>
      </c>
      <c r="AP92" s="22">
        <v>7.9</v>
      </c>
      <c r="AQ92" s="22">
        <v>4.95</v>
      </c>
      <c r="AR92" s="22">
        <v>1.58</v>
      </c>
      <c r="AS92" s="22">
        <v>2.5099999999999998</v>
      </c>
      <c r="AT92" s="22">
        <v>8.0000000000000002E-3</v>
      </c>
      <c r="AU92" s="22">
        <v>4.68</v>
      </c>
      <c r="AV92" s="22">
        <v>0.77</v>
      </c>
      <c r="AW92" s="22">
        <v>1.54</v>
      </c>
      <c r="AX92" s="22">
        <v>0.08</v>
      </c>
      <c r="AY92" s="22">
        <v>0.16</v>
      </c>
      <c r="AZ92" s="22">
        <v>8.5500000000000007</v>
      </c>
      <c r="BA92" s="22">
        <v>99</v>
      </c>
      <c r="BB92" s="22" t="s">
        <v>78</v>
      </c>
      <c r="BC92" s="22" t="s">
        <v>78</v>
      </c>
      <c r="BD92" s="22" t="s">
        <v>78</v>
      </c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8"/>
    </row>
    <row r="93" spans="1:103" x14ac:dyDescent="0.2">
      <c r="A93" s="19" t="s">
        <v>75</v>
      </c>
      <c r="B93" s="24">
        <v>79</v>
      </c>
      <c r="C93" s="24">
        <v>80</v>
      </c>
      <c r="D93" s="25" t="s">
        <v>193</v>
      </c>
      <c r="E93" s="25" t="s">
        <v>77</v>
      </c>
      <c r="F93" s="21">
        <v>990042</v>
      </c>
      <c r="G93" s="22">
        <v>6950</v>
      </c>
      <c r="H93" s="22">
        <v>1230</v>
      </c>
      <c r="I93" s="22">
        <v>56</v>
      </c>
      <c r="J93" s="22">
        <v>2.2400000000000002</v>
      </c>
      <c r="K93" s="22">
        <v>13.75</v>
      </c>
      <c r="L93" s="22">
        <v>6.79</v>
      </c>
      <c r="M93" s="22">
        <v>10.3</v>
      </c>
      <c r="N93" s="22">
        <v>25.4</v>
      </c>
      <c r="O93" s="22">
        <v>20.7</v>
      </c>
      <c r="P93" s="22">
        <v>17.05</v>
      </c>
      <c r="Q93" s="22">
        <v>2.69</v>
      </c>
      <c r="R93" s="22">
        <v>745</v>
      </c>
      <c r="S93" s="22">
        <v>0.94</v>
      </c>
      <c r="T93" s="22">
        <v>434</v>
      </c>
      <c r="U93" s="22">
        <v>375</v>
      </c>
      <c r="V93" s="22">
        <v>115.5</v>
      </c>
      <c r="W93" s="22">
        <v>113</v>
      </c>
      <c r="X93" s="22">
        <v>11.1</v>
      </c>
      <c r="Y93" s="22">
        <v>38.9</v>
      </c>
      <c r="Z93" s="22">
        <v>4.5</v>
      </c>
      <c r="AA93" s="22">
        <v>958</v>
      </c>
      <c r="AB93" s="22">
        <v>7.1</v>
      </c>
      <c r="AC93" s="22">
        <v>2.98</v>
      </c>
      <c r="AD93" s="22">
        <v>25.2</v>
      </c>
      <c r="AE93" s="22">
        <v>1.63</v>
      </c>
      <c r="AF93" s="22">
        <v>1</v>
      </c>
      <c r="AG93" s="22">
        <v>7.66</v>
      </c>
      <c r="AH93" s="22">
        <v>463</v>
      </c>
      <c r="AI93" s="22">
        <v>5</v>
      </c>
      <c r="AJ93" s="22">
        <v>66.3</v>
      </c>
      <c r="AK93" s="22">
        <v>6.29</v>
      </c>
      <c r="AL93" s="22">
        <v>1120</v>
      </c>
      <c r="AM93" s="22">
        <v>43.1</v>
      </c>
      <c r="AN93" s="22">
        <v>12.65</v>
      </c>
      <c r="AO93" s="22">
        <v>14.3</v>
      </c>
      <c r="AP93" s="22">
        <v>3.05</v>
      </c>
      <c r="AQ93" s="22">
        <v>4.2300000000000004</v>
      </c>
      <c r="AR93" s="22">
        <v>1.79</v>
      </c>
      <c r="AS93" s="22">
        <v>5.4</v>
      </c>
      <c r="AT93" s="22">
        <v>8.9999999999999993E-3</v>
      </c>
      <c r="AU93" s="22">
        <v>2.44</v>
      </c>
      <c r="AV93" s="22">
        <v>1.56</v>
      </c>
      <c r="AW93" s="22">
        <v>1.61</v>
      </c>
      <c r="AX93" s="22">
        <v>0.1</v>
      </c>
      <c r="AY93" s="22">
        <v>0.77</v>
      </c>
      <c r="AZ93" s="22">
        <v>9.08</v>
      </c>
      <c r="BA93" s="22">
        <v>100.09</v>
      </c>
      <c r="BB93" s="22" t="s">
        <v>78</v>
      </c>
      <c r="BC93" s="22" t="s">
        <v>78</v>
      </c>
      <c r="BD93" s="22" t="s">
        <v>78</v>
      </c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8"/>
    </row>
    <row r="94" spans="1:103" x14ac:dyDescent="0.2">
      <c r="A94" s="19" t="s">
        <v>75</v>
      </c>
      <c r="B94" s="2" t="s">
        <v>105</v>
      </c>
      <c r="C94" s="2"/>
      <c r="D94" s="27" t="s">
        <v>194</v>
      </c>
      <c r="E94" s="27" t="s">
        <v>107</v>
      </c>
      <c r="F94" s="21">
        <v>990042</v>
      </c>
      <c r="G94" s="22">
        <v>2990</v>
      </c>
      <c r="H94" s="22">
        <v>1375</v>
      </c>
      <c r="I94" s="22">
        <v>67</v>
      </c>
      <c r="J94" s="22">
        <v>4.01</v>
      </c>
      <c r="K94" s="22">
        <v>14.25</v>
      </c>
      <c r="L94" s="22">
        <v>6.85</v>
      </c>
      <c r="M94" s="22">
        <v>9.09</v>
      </c>
      <c r="N94" s="22">
        <v>18.5</v>
      </c>
      <c r="O94" s="22">
        <v>22.6</v>
      </c>
      <c r="P94" s="22">
        <v>2.58</v>
      </c>
      <c r="Q94" s="22">
        <v>2.75</v>
      </c>
      <c r="R94" s="22">
        <v>1010</v>
      </c>
      <c r="S94" s="22">
        <v>0.74</v>
      </c>
      <c r="T94" s="22">
        <v>195</v>
      </c>
      <c r="U94" s="22">
        <v>329</v>
      </c>
      <c r="V94" s="22">
        <v>113.5</v>
      </c>
      <c r="W94" s="22">
        <v>101</v>
      </c>
      <c r="X94" s="22">
        <v>11.7</v>
      </c>
      <c r="Y94" s="22">
        <v>37.299999999999997</v>
      </c>
      <c r="Z94" s="22">
        <v>4.0999999999999996</v>
      </c>
      <c r="AA94" s="22">
        <v>2290</v>
      </c>
      <c r="AB94" s="22">
        <v>2.5</v>
      </c>
      <c r="AC94" s="22">
        <v>3.32</v>
      </c>
      <c r="AD94" s="22">
        <v>63.8</v>
      </c>
      <c r="AE94" s="22">
        <v>0.32</v>
      </c>
      <c r="AF94" s="22">
        <v>0.79</v>
      </c>
      <c r="AG94" s="22">
        <v>4.2699999999999996</v>
      </c>
      <c r="AH94" s="22">
        <v>61</v>
      </c>
      <c r="AI94" s="22">
        <v>3.4</v>
      </c>
      <c r="AJ94" s="22">
        <v>69.099999999999994</v>
      </c>
      <c r="AK94" s="22">
        <v>5.41</v>
      </c>
      <c r="AL94" s="22">
        <v>112</v>
      </c>
      <c r="AM94" s="22">
        <v>40</v>
      </c>
      <c r="AN94" s="22">
        <v>11.75</v>
      </c>
      <c r="AO94" s="22">
        <v>6.39</v>
      </c>
      <c r="AP94" s="22">
        <v>16.2</v>
      </c>
      <c r="AQ94" s="22">
        <v>3.26</v>
      </c>
      <c r="AR94" s="22">
        <v>5.19</v>
      </c>
      <c r="AS94" s="22">
        <v>1.6</v>
      </c>
      <c r="AT94" s="22">
        <v>8.9999999999999993E-3</v>
      </c>
      <c r="AU94" s="22">
        <v>0.47</v>
      </c>
      <c r="AV94" s="22">
        <v>0.48</v>
      </c>
      <c r="AW94" s="22">
        <v>0.22</v>
      </c>
      <c r="AX94" s="22">
        <v>0.27</v>
      </c>
      <c r="AY94" s="22">
        <v>0.33</v>
      </c>
      <c r="AZ94" s="22">
        <v>14.5</v>
      </c>
      <c r="BA94" s="22">
        <v>100.67</v>
      </c>
      <c r="BB94" s="22"/>
      <c r="BC94" s="22"/>
      <c r="BD94" s="22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8"/>
    </row>
    <row r="95" spans="1:103" x14ac:dyDescent="0.2">
      <c r="A95" s="19" t="s">
        <v>75</v>
      </c>
      <c r="B95" s="24">
        <v>80</v>
      </c>
      <c r="C95" s="24">
        <v>81</v>
      </c>
      <c r="D95" s="25" t="s">
        <v>195</v>
      </c>
      <c r="E95" s="25" t="s">
        <v>77</v>
      </c>
      <c r="F95" s="21">
        <v>990042</v>
      </c>
      <c r="G95" s="26" t="s">
        <v>97</v>
      </c>
      <c r="H95" s="22">
        <v>1220</v>
      </c>
      <c r="I95" s="22">
        <v>24</v>
      </c>
      <c r="J95" s="22">
        <v>0.89</v>
      </c>
      <c r="K95" s="22">
        <v>10.35</v>
      </c>
      <c r="L95" s="22">
        <v>5.05</v>
      </c>
      <c r="M95" s="22">
        <v>8.16</v>
      </c>
      <c r="N95" s="22">
        <v>25.3</v>
      </c>
      <c r="O95" s="22">
        <v>16.95</v>
      </c>
      <c r="P95" s="22">
        <v>17.399999999999999</v>
      </c>
      <c r="Q95" s="22">
        <v>1.87</v>
      </c>
      <c r="R95" s="22">
        <v>785</v>
      </c>
      <c r="S95" s="22">
        <v>0.76</v>
      </c>
      <c r="T95" s="22">
        <v>490</v>
      </c>
      <c r="U95" s="22">
        <v>342</v>
      </c>
      <c r="V95" s="22">
        <v>111.5</v>
      </c>
      <c r="W95" s="22">
        <v>103.5</v>
      </c>
      <c r="X95" s="22">
        <v>4.5</v>
      </c>
      <c r="Y95" s="22">
        <v>36.1</v>
      </c>
      <c r="Z95" s="22">
        <v>4.2</v>
      </c>
      <c r="AA95" s="22">
        <v>782</v>
      </c>
      <c r="AB95" s="22">
        <v>9</v>
      </c>
      <c r="AC95" s="22">
        <v>2.37</v>
      </c>
      <c r="AD95" s="22">
        <v>27.4</v>
      </c>
      <c r="AE95" s="22">
        <v>0.53</v>
      </c>
      <c r="AF95" s="22">
        <v>0.76</v>
      </c>
      <c r="AG95" s="22">
        <v>12.35</v>
      </c>
      <c r="AH95" s="22">
        <v>258</v>
      </c>
      <c r="AI95" s="22">
        <v>2.9</v>
      </c>
      <c r="AJ95" s="22">
        <v>44.7</v>
      </c>
      <c r="AK95" s="22">
        <v>4.8600000000000003</v>
      </c>
      <c r="AL95" s="22">
        <v>1250</v>
      </c>
      <c r="AM95" s="22">
        <v>49.6</v>
      </c>
      <c r="AN95" s="22">
        <v>16.45</v>
      </c>
      <c r="AO95" s="22">
        <v>9.14</v>
      </c>
      <c r="AP95" s="22">
        <v>2.5</v>
      </c>
      <c r="AQ95" s="22">
        <v>2.2999999999999998</v>
      </c>
      <c r="AR95" s="22">
        <v>1.2</v>
      </c>
      <c r="AS95" s="22">
        <v>6.87</v>
      </c>
      <c r="AT95" s="22">
        <v>4.0000000000000001E-3</v>
      </c>
      <c r="AU95" s="22">
        <v>0.8</v>
      </c>
      <c r="AV95" s="22">
        <v>0.39</v>
      </c>
      <c r="AW95" s="22">
        <v>1.36</v>
      </c>
      <c r="AX95" s="22">
        <v>0.08</v>
      </c>
      <c r="AY95" s="22">
        <v>1.19</v>
      </c>
      <c r="AZ95" s="22">
        <v>9.3699999999999992</v>
      </c>
      <c r="BA95" s="22">
        <v>101.25</v>
      </c>
      <c r="BB95" s="22" t="s">
        <v>78</v>
      </c>
      <c r="BC95" s="22" t="s">
        <v>78</v>
      </c>
      <c r="BD95" s="22" t="s">
        <v>78</v>
      </c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8"/>
    </row>
    <row r="96" spans="1:103" x14ac:dyDescent="0.2">
      <c r="A96" s="19" t="s">
        <v>75</v>
      </c>
      <c r="B96" s="24">
        <v>81</v>
      </c>
      <c r="C96" s="24">
        <v>82</v>
      </c>
      <c r="D96" s="25" t="s">
        <v>196</v>
      </c>
      <c r="E96" s="25" t="s">
        <v>77</v>
      </c>
      <c r="F96" s="21">
        <v>990042</v>
      </c>
      <c r="G96" s="22">
        <v>3850</v>
      </c>
      <c r="H96" s="26">
        <v>17250</v>
      </c>
      <c r="I96" s="22">
        <v>52</v>
      </c>
      <c r="J96" s="22">
        <v>4.16</v>
      </c>
      <c r="K96" s="22">
        <v>47.3</v>
      </c>
      <c r="L96" s="22">
        <v>16.350000000000001</v>
      </c>
      <c r="M96" s="22">
        <v>61.6</v>
      </c>
      <c r="N96" s="22">
        <v>24.5</v>
      </c>
      <c r="O96" s="22">
        <v>114.5</v>
      </c>
      <c r="P96" s="22">
        <v>6.56</v>
      </c>
      <c r="Q96" s="22">
        <v>6.95</v>
      </c>
      <c r="R96" s="26">
        <v>14200</v>
      </c>
      <c r="S96" s="22">
        <v>1.44</v>
      </c>
      <c r="T96" s="22">
        <v>891</v>
      </c>
      <c r="U96" s="22">
        <v>3280</v>
      </c>
      <c r="V96" s="26">
        <v>1280</v>
      </c>
      <c r="W96" s="22">
        <v>146</v>
      </c>
      <c r="X96" s="22">
        <v>7.8</v>
      </c>
      <c r="Y96" s="22">
        <v>261</v>
      </c>
      <c r="Z96" s="22">
        <v>2.6</v>
      </c>
      <c r="AA96" s="22">
        <v>1600</v>
      </c>
      <c r="AB96" s="22">
        <v>8.5</v>
      </c>
      <c r="AC96" s="22">
        <v>16.55</v>
      </c>
      <c r="AD96" s="22">
        <v>125</v>
      </c>
      <c r="AE96" s="22">
        <v>1.25</v>
      </c>
      <c r="AF96" s="22">
        <v>1.93</v>
      </c>
      <c r="AG96" s="22">
        <v>11.5</v>
      </c>
      <c r="AH96" s="22">
        <v>386</v>
      </c>
      <c r="AI96" s="22">
        <v>2.1</v>
      </c>
      <c r="AJ96" s="22">
        <v>152</v>
      </c>
      <c r="AK96" s="22">
        <v>10.95</v>
      </c>
      <c r="AL96" s="22">
        <v>380</v>
      </c>
      <c r="AM96" s="22">
        <v>41.6</v>
      </c>
      <c r="AN96" s="22">
        <v>12</v>
      </c>
      <c r="AO96" s="22">
        <v>14.2</v>
      </c>
      <c r="AP96" s="22">
        <v>3.37</v>
      </c>
      <c r="AQ96" s="22">
        <v>6.02</v>
      </c>
      <c r="AR96" s="22">
        <v>1.04</v>
      </c>
      <c r="AS96" s="22">
        <v>6.64</v>
      </c>
      <c r="AT96" s="22">
        <v>8.0000000000000002E-3</v>
      </c>
      <c r="AU96" s="22">
        <v>2</v>
      </c>
      <c r="AV96" s="22">
        <v>0.99</v>
      </c>
      <c r="AW96" s="22">
        <v>3.76</v>
      </c>
      <c r="AX96" s="22">
        <v>0.2</v>
      </c>
      <c r="AY96" s="22">
        <v>0.44</v>
      </c>
      <c r="AZ96" s="22">
        <v>7.42</v>
      </c>
      <c r="BA96" s="22">
        <v>99.69</v>
      </c>
      <c r="BB96" s="22" t="s">
        <v>78</v>
      </c>
      <c r="BC96" s="22" t="s">
        <v>78</v>
      </c>
      <c r="BD96" s="22" t="s">
        <v>78</v>
      </c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8"/>
    </row>
    <row r="97" spans="1:103" x14ac:dyDescent="0.2">
      <c r="A97" s="19" t="s">
        <v>75</v>
      </c>
      <c r="B97" s="24">
        <v>82</v>
      </c>
      <c r="C97" s="24">
        <v>83</v>
      </c>
      <c r="D97" s="25" t="s">
        <v>197</v>
      </c>
      <c r="E97" s="25" t="s">
        <v>77</v>
      </c>
      <c r="F97" s="21">
        <v>990042</v>
      </c>
      <c r="G97" s="22">
        <v>1675</v>
      </c>
      <c r="H97" s="22">
        <v>9350</v>
      </c>
      <c r="I97" s="22">
        <v>177</v>
      </c>
      <c r="J97" s="22">
        <v>5.81</v>
      </c>
      <c r="K97" s="22">
        <v>32.6</v>
      </c>
      <c r="L97" s="22">
        <v>12.9</v>
      </c>
      <c r="M97" s="22">
        <v>38.4</v>
      </c>
      <c r="N97" s="22">
        <v>27.6</v>
      </c>
      <c r="O97" s="22">
        <v>71</v>
      </c>
      <c r="P97" s="22">
        <v>4.47</v>
      </c>
      <c r="Q97" s="22">
        <v>5.22</v>
      </c>
      <c r="R97" s="22">
        <v>6800</v>
      </c>
      <c r="S97" s="22">
        <v>1.18</v>
      </c>
      <c r="T97" s="22">
        <v>914</v>
      </c>
      <c r="U97" s="22">
        <v>2220</v>
      </c>
      <c r="V97" s="22">
        <v>788</v>
      </c>
      <c r="W97" s="22">
        <v>166</v>
      </c>
      <c r="X97" s="22">
        <v>14.5</v>
      </c>
      <c r="Y97" s="22">
        <v>178.5</v>
      </c>
      <c r="Z97" s="22">
        <v>6.9</v>
      </c>
      <c r="AA97" s="22">
        <v>1460</v>
      </c>
      <c r="AB97" s="22">
        <v>5.4</v>
      </c>
      <c r="AC97" s="22">
        <v>10.15</v>
      </c>
      <c r="AD97" s="22">
        <v>72.5</v>
      </c>
      <c r="AE97" s="22">
        <v>1.77</v>
      </c>
      <c r="AF97" s="22">
        <v>1.57</v>
      </c>
      <c r="AG97" s="22">
        <v>5.34</v>
      </c>
      <c r="AH97" s="22">
        <v>876</v>
      </c>
      <c r="AI97" s="22">
        <v>2.7</v>
      </c>
      <c r="AJ97" s="22">
        <v>115</v>
      </c>
      <c r="AK97" s="22">
        <v>9.4700000000000006</v>
      </c>
      <c r="AL97" s="22">
        <v>134</v>
      </c>
      <c r="AM97" s="22">
        <v>34.4</v>
      </c>
      <c r="AN97" s="22">
        <v>8.51</v>
      </c>
      <c r="AO97" s="22">
        <v>20.3</v>
      </c>
      <c r="AP97" s="22">
        <v>4.82</v>
      </c>
      <c r="AQ97" s="22">
        <v>8.8699999999999992</v>
      </c>
      <c r="AR97" s="22">
        <v>1.02</v>
      </c>
      <c r="AS97" s="22">
        <v>5.03</v>
      </c>
      <c r="AT97" s="22">
        <v>2.5000000000000001E-2</v>
      </c>
      <c r="AU97" s="22">
        <v>2.52</v>
      </c>
      <c r="AV97" s="22">
        <v>1.04</v>
      </c>
      <c r="AW97" s="22">
        <v>3.77</v>
      </c>
      <c r="AX97" s="22">
        <v>0.17</v>
      </c>
      <c r="AY97" s="22">
        <v>0.18</v>
      </c>
      <c r="AZ97" s="22">
        <v>7.65</v>
      </c>
      <c r="BA97" s="22">
        <v>98.31</v>
      </c>
      <c r="BB97" s="22" t="s">
        <v>78</v>
      </c>
      <c r="BC97" s="22" t="s">
        <v>78</v>
      </c>
      <c r="BD97" s="22" t="s">
        <v>78</v>
      </c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8"/>
    </row>
    <row r="98" spans="1:103" x14ac:dyDescent="0.2">
      <c r="A98" s="19" t="s">
        <v>75</v>
      </c>
      <c r="B98" s="24">
        <v>83</v>
      </c>
      <c r="C98" s="24">
        <v>84</v>
      </c>
      <c r="D98" s="25" t="s">
        <v>198</v>
      </c>
      <c r="E98" s="25" t="s">
        <v>77</v>
      </c>
      <c r="F98" s="21">
        <v>990042</v>
      </c>
      <c r="G98" s="22">
        <v>1410</v>
      </c>
      <c r="H98" s="22">
        <v>8180</v>
      </c>
      <c r="I98" s="22">
        <v>201</v>
      </c>
      <c r="J98" s="22">
        <v>5.09</v>
      </c>
      <c r="K98" s="22">
        <v>67.2</v>
      </c>
      <c r="L98" s="22">
        <v>21.1</v>
      </c>
      <c r="M98" s="22">
        <v>56.3</v>
      </c>
      <c r="N98" s="22">
        <v>21.2</v>
      </c>
      <c r="O98" s="22">
        <v>128.5</v>
      </c>
      <c r="P98" s="22">
        <v>4.7</v>
      </c>
      <c r="Q98" s="22">
        <v>9.98</v>
      </c>
      <c r="R98" s="22">
        <v>6200</v>
      </c>
      <c r="S98" s="22">
        <v>1.74</v>
      </c>
      <c r="T98" s="22">
        <v>933</v>
      </c>
      <c r="U98" s="22">
        <v>1925</v>
      </c>
      <c r="V98" s="22">
        <v>709</v>
      </c>
      <c r="W98" s="22">
        <v>142.5</v>
      </c>
      <c r="X98" s="22">
        <v>19.399999999999999</v>
      </c>
      <c r="Y98" s="22">
        <v>201</v>
      </c>
      <c r="Z98" s="22">
        <v>5.3</v>
      </c>
      <c r="AA98" s="22">
        <v>1425</v>
      </c>
      <c r="AB98" s="22">
        <v>6.6</v>
      </c>
      <c r="AC98" s="22">
        <v>17.899999999999999</v>
      </c>
      <c r="AD98" s="22">
        <v>135.5</v>
      </c>
      <c r="AE98" s="22">
        <v>1.83</v>
      </c>
      <c r="AF98" s="22">
        <v>2.33</v>
      </c>
      <c r="AG98" s="22">
        <v>5.49</v>
      </c>
      <c r="AH98" s="22">
        <v>659</v>
      </c>
      <c r="AI98" s="22">
        <v>6.4</v>
      </c>
      <c r="AJ98" s="22">
        <v>218</v>
      </c>
      <c r="AK98" s="22">
        <v>12.65</v>
      </c>
      <c r="AL98" s="22">
        <v>174</v>
      </c>
      <c r="AM98" s="22">
        <v>34.5</v>
      </c>
      <c r="AN98" s="22">
        <v>8.59</v>
      </c>
      <c r="AO98" s="22">
        <v>18.25</v>
      </c>
      <c r="AP98" s="22">
        <v>6.07</v>
      </c>
      <c r="AQ98" s="22">
        <v>8.1</v>
      </c>
      <c r="AR98" s="22">
        <v>0.98</v>
      </c>
      <c r="AS98" s="22">
        <v>5.14</v>
      </c>
      <c r="AT98" s="22">
        <v>2.8000000000000001E-2</v>
      </c>
      <c r="AU98" s="22">
        <v>2.78</v>
      </c>
      <c r="AV98" s="22">
        <v>0.89</v>
      </c>
      <c r="AW98" s="22">
        <v>4.5199999999999996</v>
      </c>
      <c r="AX98" s="22">
        <v>0.17</v>
      </c>
      <c r="AY98" s="22">
        <v>0.15</v>
      </c>
      <c r="AZ98" s="22">
        <v>7.85</v>
      </c>
      <c r="BA98" s="22">
        <v>98.02</v>
      </c>
      <c r="BB98" s="22" t="s">
        <v>78</v>
      </c>
      <c r="BC98" s="22" t="s">
        <v>78</v>
      </c>
      <c r="BD98" s="22" t="s">
        <v>78</v>
      </c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8"/>
    </row>
    <row r="99" spans="1:103" x14ac:dyDescent="0.2">
      <c r="A99" s="19" t="s">
        <v>75</v>
      </c>
      <c r="B99" s="24">
        <v>84</v>
      </c>
      <c r="C99" s="24">
        <v>85</v>
      </c>
      <c r="D99" s="25" t="s">
        <v>199</v>
      </c>
      <c r="E99" s="25" t="s">
        <v>77</v>
      </c>
      <c r="F99" s="21">
        <v>990042</v>
      </c>
      <c r="G99" s="22">
        <v>1680</v>
      </c>
      <c r="H99" s="22">
        <v>5850</v>
      </c>
      <c r="I99" s="22">
        <v>175</v>
      </c>
      <c r="J99" s="22">
        <v>4.51</v>
      </c>
      <c r="K99" s="22">
        <v>49.1</v>
      </c>
      <c r="L99" s="22">
        <v>16.850000000000001</v>
      </c>
      <c r="M99" s="22">
        <v>43.5</v>
      </c>
      <c r="N99" s="22">
        <v>18.8</v>
      </c>
      <c r="O99" s="22">
        <v>91.2</v>
      </c>
      <c r="P99" s="22">
        <v>4.24</v>
      </c>
      <c r="Q99" s="22">
        <v>7.61</v>
      </c>
      <c r="R99" s="22">
        <v>4030</v>
      </c>
      <c r="S99" s="22">
        <v>1.44</v>
      </c>
      <c r="T99" s="22">
        <v>782</v>
      </c>
      <c r="U99" s="22">
        <v>1545</v>
      </c>
      <c r="V99" s="22">
        <v>510</v>
      </c>
      <c r="W99" s="22">
        <v>131</v>
      </c>
      <c r="X99" s="22">
        <v>18.2</v>
      </c>
      <c r="Y99" s="22">
        <v>160.5</v>
      </c>
      <c r="Z99" s="22">
        <v>4.7</v>
      </c>
      <c r="AA99" s="22">
        <v>1155</v>
      </c>
      <c r="AB99" s="22">
        <v>7.8</v>
      </c>
      <c r="AC99" s="22">
        <v>12.1</v>
      </c>
      <c r="AD99" s="22">
        <v>89.2</v>
      </c>
      <c r="AE99" s="22">
        <v>1.9</v>
      </c>
      <c r="AF99" s="22">
        <v>2</v>
      </c>
      <c r="AG99" s="22">
        <v>4.8600000000000003</v>
      </c>
      <c r="AH99" s="22">
        <v>669</v>
      </c>
      <c r="AI99" s="22">
        <v>5.3</v>
      </c>
      <c r="AJ99" s="22">
        <v>170</v>
      </c>
      <c r="AK99" s="22">
        <v>10.15</v>
      </c>
      <c r="AL99" s="22">
        <v>176</v>
      </c>
      <c r="AM99" s="22">
        <v>36.4</v>
      </c>
      <c r="AN99" s="22">
        <v>8.67</v>
      </c>
      <c r="AO99" s="22">
        <v>18.5</v>
      </c>
      <c r="AP99" s="22">
        <v>5.29</v>
      </c>
      <c r="AQ99" s="22">
        <v>7.77</v>
      </c>
      <c r="AR99" s="22">
        <v>1.05</v>
      </c>
      <c r="AS99" s="22">
        <v>4.71</v>
      </c>
      <c r="AT99" s="22">
        <v>2.4E-2</v>
      </c>
      <c r="AU99" s="22">
        <v>2.84</v>
      </c>
      <c r="AV99" s="22">
        <v>0.99</v>
      </c>
      <c r="AW99" s="22">
        <v>3.33</v>
      </c>
      <c r="AX99" s="22">
        <v>0.13</v>
      </c>
      <c r="AY99" s="22">
        <v>0.18</v>
      </c>
      <c r="AZ99" s="22">
        <v>9.2200000000000006</v>
      </c>
      <c r="BA99" s="22">
        <v>99.1</v>
      </c>
      <c r="BB99" s="22" t="s">
        <v>78</v>
      </c>
      <c r="BC99" s="22" t="s">
        <v>78</v>
      </c>
      <c r="BD99" s="22" t="s">
        <v>78</v>
      </c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8"/>
    </row>
    <row r="100" spans="1:103" x14ac:dyDescent="0.2">
      <c r="A100" s="19" t="s">
        <v>75</v>
      </c>
      <c r="B100" s="24">
        <v>85</v>
      </c>
      <c r="C100" s="24">
        <v>86</v>
      </c>
      <c r="D100" s="25" t="s">
        <v>200</v>
      </c>
      <c r="E100" s="25" t="s">
        <v>77</v>
      </c>
      <c r="F100" s="21">
        <v>990042</v>
      </c>
      <c r="G100" s="22">
        <v>2500</v>
      </c>
      <c r="H100" s="22">
        <v>6460</v>
      </c>
      <c r="I100" s="22">
        <v>81</v>
      </c>
      <c r="J100" s="22">
        <v>2.25</v>
      </c>
      <c r="K100" s="22">
        <v>33.799999999999997</v>
      </c>
      <c r="L100" s="22">
        <v>10.35</v>
      </c>
      <c r="M100" s="22">
        <v>36.299999999999997</v>
      </c>
      <c r="N100" s="22">
        <v>14.4</v>
      </c>
      <c r="O100" s="22">
        <v>71.2</v>
      </c>
      <c r="P100" s="22">
        <v>4.4400000000000004</v>
      </c>
      <c r="Q100" s="22">
        <v>4.87</v>
      </c>
      <c r="R100" s="22">
        <v>4780</v>
      </c>
      <c r="S100" s="22">
        <v>0.95</v>
      </c>
      <c r="T100" s="22">
        <v>982</v>
      </c>
      <c r="U100" s="22">
        <v>1525</v>
      </c>
      <c r="V100" s="22">
        <v>557</v>
      </c>
      <c r="W100" s="22">
        <v>66.7</v>
      </c>
      <c r="X100" s="22">
        <v>14.2</v>
      </c>
      <c r="Y100" s="22">
        <v>148</v>
      </c>
      <c r="Z100" s="22">
        <v>4.8</v>
      </c>
      <c r="AA100" s="22">
        <v>1825</v>
      </c>
      <c r="AB100" s="22">
        <v>13.6</v>
      </c>
      <c r="AC100" s="22">
        <v>9.81</v>
      </c>
      <c r="AD100" s="22">
        <v>94</v>
      </c>
      <c r="AE100" s="22">
        <v>2.2200000000000002</v>
      </c>
      <c r="AF100" s="22">
        <v>1.1499999999999999</v>
      </c>
      <c r="AG100" s="22">
        <v>3.35</v>
      </c>
      <c r="AH100" s="22">
        <v>532</v>
      </c>
      <c r="AI100" s="22">
        <v>3.6</v>
      </c>
      <c r="AJ100" s="22">
        <v>102.5</v>
      </c>
      <c r="AK100" s="22">
        <v>5.94</v>
      </c>
      <c r="AL100" s="22">
        <v>142</v>
      </c>
      <c r="AM100" s="22">
        <v>28.4</v>
      </c>
      <c r="AN100" s="22">
        <v>6.61</v>
      </c>
      <c r="AO100" s="22">
        <v>18.100000000000001</v>
      </c>
      <c r="AP100" s="22">
        <v>13.1</v>
      </c>
      <c r="AQ100" s="22">
        <v>6.2</v>
      </c>
      <c r="AR100" s="22">
        <v>1.1200000000000001</v>
      </c>
      <c r="AS100" s="22">
        <v>2.85</v>
      </c>
      <c r="AT100" s="22">
        <v>1.2E-2</v>
      </c>
      <c r="AU100" s="22">
        <v>3.37</v>
      </c>
      <c r="AV100" s="22">
        <v>1.44</v>
      </c>
      <c r="AW100" s="22">
        <v>2.25</v>
      </c>
      <c r="AX100" s="22">
        <v>0.21</v>
      </c>
      <c r="AY100" s="22">
        <v>0.28000000000000003</v>
      </c>
      <c r="AZ100" s="22">
        <v>14.3</v>
      </c>
      <c r="BA100" s="22">
        <v>98.24</v>
      </c>
      <c r="BB100" s="22" t="s">
        <v>78</v>
      </c>
      <c r="BC100" s="22" t="s">
        <v>78</v>
      </c>
      <c r="BD100" s="22" t="s">
        <v>78</v>
      </c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8"/>
    </row>
    <row r="101" spans="1:103" x14ac:dyDescent="0.2">
      <c r="A101" s="19" t="s">
        <v>75</v>
      </c>
      <c r="B101" s="24">
        <v>86</v>
      </c>
      <c r="C101" s="24">
        <v>87</v>
      </c>
      <c r="D101" s="25" t="s">
        <v>201</v>
      </c>
      <c r="E101" s="25" t="s">
        <v>77</v>
      </c>
      <c r="F101" s="21">
        <v>990042</v>
      </c>
      <c r="G101" s="22">
        <v>1170</v>
      </c>
      <c r="H101" s="22">
        <v>3830</v>
      </c>
      <c r="I101" s="22">
        <v>28</v>
      </c>
      <c r="J101" s="22">
        <v>3.48</v>
      </c>
      <c r="K101" s="22">
        <v>22.6</v>
      </c>
      <c r="L101" s="22">
        <v>9.4700000000000006</v>
      </c>
      <c r="M101" s="22">
        <v>25.1</v>
      </c>
      <c r="N101" s="22">
        <v>16.5</v>
      </c>
      <c r="O101" s="22">
        <v>48.5</v>
      </c>
      <c r="P101" s="22">
        <v>4.82</v>
      </c>
      <c r="Q101" s="22">
        <v>4.01</v>
      </c>
      <c r="R101" s="22">
        <v>2570</v>
      </c>
      <c r="S101" s="22">
        <v>1.02</v>
      </c>
      <c r="T101" s="22">
        <v>483</v>
      </c>
      <c r="U101" s="22">
        <v>1050</v>
      </c>
      <c r="V101" s="22">
        <v>342</v>
      </c>
      <c r="W101" s="22">
        <v>84.5</v>
      </c>
      <c r="X101" s="22">
        <v>12.6</v>
      </c>
      <c r="Y101" s="22">
        <v>102</v>
      </c>
      <c r="Z101" s="22">
        <v>3.8</v>
      </c>
      <c r="AA101" s="22">
        <v>3800</v>
      </c>
      <c r="AB101" s="22">
        <v>13.3</v>
      </c>
      <c r="AC101" s="22">
        <v>6.38</v>
      </c>
      <c r="AD101" s="22">
        <v>34</v>
      </c>
      <c r="AE101" s="22">
        <v>2.12</v>
      </c>
      <c r="AF101" s="22">
        <v>1.2</v>
      </c>
      <c r="AG101" s="22">
        <v>4.5999999999999996</v>
      </c>
      <c r="AH101" s="22">
        <v>381</v>
      </c>
      <c r="AI101" s="22">
        <v>1.8</v>
      </c>
      <c r="AJ101" s="22">
        <v>91.1</v>
      </c>
      <c r="AK101" s="22">
        <v>7.19</v>
      </c>
      <c r="AL101" s="22">
        <v>171</v>
      </c>
      <c r="AM101" s="22">
        <v>22.8</v>
      </c>
      <c r="AN101" s="22">
        <v>5.52</v>
      </c>
      <c r="AO101" s="22">
        <v>14.3</v>
      </c>
      <c r="AP101" s="22">
        <v>21.2</v>
      </c>
      <c r="AQ101" s="22">
        <v>6.68</v>
      </c>
      <c r="AR101" s="22">
        <v>1.44</v>
      </c>
      <c r="AS101" s="22">
        <v>3.43</v>
      </c>
      <c r="AT101" s="22">
        <v>5.0000000000000001E-3</v>
      </c>
      <c r="AU101" s="22">
        <v>3.22</v>
      </c>
      <c r="AV101" s="22">
        <v>1.29</v>
      </c>
      <c r="AW101" s="22">
        <v>1.44</v>
      </c>
      <c r="AX101" s="22">
        <v>0.45</v>
      </c>
      <c r="AY101" s="22">
        <v>0.13</v>
      </c>
      <c r="AZ101" s="22">
        <v>16.5</v>
      </c>
      <c r="BA101" s="22">
        <v>98.41</v>
      </c>
      <c r="BB101" s="22" t="s">
        <v>78</v>
      </c>
      <c r="BC101" s="22" t="s">
        <v>78</v>
      </c>
      <c r="BD101" s="22" t="s">
        <v>78</v>
      </c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8"/>
    </row>
    <row r="102" spans="1:103" x14ac:dyDescent="0.2">
      <c r="A102" s="19" t="s">
        <v>75</v>
      </c>
      <c r="B102" s="24">
        <v>87</v>
      </c>
      <c r="C102" s="24">
        <v>88</v>
      </c>
      <c r="D102" s="25" t="s">
        <v>202</v>
      </c>
      <c r="E102" s="25" t="s">
        <v>77</v>
      </c>
      <c r="F102" s="21">
        <v>990042</v>
      </c>
      <c r="G102" s="22">
        <v>1435</v>
      </c>
      <c r="H102" s="22">
        <v>2910</v>
      </c>
      <c r="I102" s="22">
        <v>25</v>
      </c>
      <c r="J102" s="22">
        <v>3.31</v>
      </c>
      <c r="K102" s="22">
        <v>17.7</v>
      </c>
      <c r="L102" s="22">
        <v>7.46</v>
      </c>
      <c r="M102" s="22">
        <v>17.05</v>
      </c>
      <c r="N102" s="22">
        <v>16.899999999999999</v>
      </c>
      <c r="O102" s="22">
        <v>33.200000000000003</v>
      </c>
      <c r="P102" s="22">
        <v>4.8099999999999996</v>
      </c>
      <c r="Q102" s="22">
        <v>3.08</v>
      </c>
      <c r="R102" s="22">
        <v>2010</v>
      </c>
      <c r="S102" s="22">
        <v>0.75</v>
      </c>
      <c r="T102" s="22">
        <v>634</v>
      </c>
      <c r="U102" s="22">
        <v>749</v>
      </c>
      <c r="V102" s="22">
        <v>254</v>
      </c>
      <c r="W102" s="22">
        <v>104.5</v>
      </c>
      <c r="X102" s="22">
        <v>12</v>
      </c>
      <c r="Y102" s="22">
        <v>72</v>
      </c>
      <c r="Z102" s="22">
        <v>3.9</v>
      </c>
      <c r="AA102" s="22">
        <v>8790</v>
      </c>
      <c r="AB102" s="22">
        <v>21.7</v>
      </c>
      <c r="AC102" s="22">
        <v>4.57</v>
      </c>
      <c r="AD102" s="22">
        <v>32.6</v>
      </c>
      <c r="AE102" s="22">
        <v>2.58</v>
      </c>
      <c r="AF102" s="22">
        <v>1.02</v>
      </c>
      <c r="AG102" s="22">
        <v>5.94</v>
      </c>
      <c r="AH102" s="22">
        <v>401</v>
      </c>
      <c r="AI102" s="22">
        <v>3.1</v>
      </c>
      <c r="AJ102" s="22">
        <v>68.7</v>
      </c>
      <c r="AK102" s="22">
        <v>6.17</v>
      </c>
      <c r="AL102" s="22">
        <v>145</v>
      </c>
      <c r="AM102" s="22">
        <v>25</v>
      </c>
      <c r="AN102" s="22">
        <v>6.04</v>
      </c>
      <c r="AO102" s="22">
        <v>15.5</v>
      </c>
      <c r="AP102" s="22">
        <v>17.55</v>
      </c>
      <c r="AQ102" s="22">
        <v>6.97</v>
      </c>
      <c r="AR102" s="22">
        <v>1.19</v>
      </c>
      <c r="AS102" s="22">
        <v>3.79</v>
      </c>
      <c r="AT102" s="22">
        <v>4.0000000000000001E-3</v>
      </c>
      <c r="AU102" s="22">
        <v>3.92</v>
      </c>
      <c r="AV102" s="22">
        <v>1.36</v>
      </c>
      <c r="AW102" s="22">
        <v>1.52</v>
      </c>
      <c r="AX102" s="22">
        <v>1.03</v>
      </c>
      <c r="AY102" s="22">
        <v>0.16</v>
      </c>
      <c r="AZ102" s="22">
        <v>14.1</v>
      </c>
      <c r="BA102" s="22">
        <v>98.13</v>
      </c>
      <c r="BB102" s="22" t="s">
        <v>78</v>
      </c>
      <c r="BC102" s="22" t="s">
        <v>78</v>
      </c>
      <c r="BD102" s="22" t="s">
        <v>78</v>
      </c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8"/>
    </row>
    <row r="103" spans="1:103" x14ac:dyDescent="0.2">
      <c r="A103" s="19" t="s">
        <v>75</v>
      </c>
      <c r="B103" s="30">
        <v>87</v>
      </c>
      <c r="C103" s="30">
        <v>88</v>
      </c>
      <c r="D103" s="31" t="s">
        <v>203</v>
      </c>
      <c r="E103" s="32" t="s">
        <v>204</v>
      </c>
      <c r="F103" s="21">
        <v>990042</v>
      </c>
      <c r="G103" s="22">
        <v>1945</v>
      </c>
      <c r="H103" s="22">
        <v>3870</v>
      </c>
      <c r="I103" s="22">
        <v>21</v>
      </c>
      <c r="J103" s="22">
        <v>3.57</v>
      </c>
      <c r="K103" s="22">
        <v>22.4</v>
      </c>
      <c r="L103" s="22">
        <v>9.09</v>
      </c>
      <c r="M103" s="22">
        <v>23.3</v>
      </c>
      <c r="N103" s="22">
        <v>16.899999999999999</v>
      </c>
      <c r="O103" s="22">
        <v>44.7</v>
      </c>
      <c r="P103" s="22">
        <v>4.88</v>
      </c>
      <c r="Q103" s="22">
        <v>3.74</v>
      </c>
      <c r="R103" s="22">
        <v>2710</v>
      </c>
      <c r="S103" s="22">
        <v>0.99</v>
      </c>
      <c r="T103" s="22">
        <v>696</v>
      </c>
      <c r="U103" s="22">
        <v>964</v>
      </c>
      <c r="V103" s="22">
        <v>325</v>
      </c>
      <c r="W103" s="22">
        <v>99.4</v>
      </c>
      <c r="X103" s="22">
        <v>11.5</v>
      </c>
      <c r="Y103" s="22">
        <v>90.6</v>
      </c>
      <c r="Z103" s="22">
        <v>4.7</v>
      </c>
      <c r="AA103" s="26" t="s">
        <v>97</v>
      </c>
      <c r="AB103" s="22">
        <v>15.8</v>
      </c>
      <c r="AC103" s="22">
        <v>6.14</v>
      </c>
      <c r="AD103" s="22">
        <v>35.9</v>
      </c>
      <c r="AE103" s="22">
        <v>2.34</v>
      </c>
      <c r="AF103" s="22">
        <v>1.1000000000000001</v>
      </c>
      <c r="AG103" s="22">
        <v>4.62</v>
      </c>
      <c r="AH103" s="22">
        <v>420</v>
      </c>
      <c r="AI103" s="22">
        <v>2.8</v>
      </c>
      <c r="AJ103" s="22">
        <v>84.6</v>
      </c>
      <c r="AK103" s="22">
        <v>6.95</v>
      </c>
      <c r="AL103" s="22">
        <v>148</v>
      </c>
      <c r="AM103" s="22">
        <v>25</v>
      </c>
      <c r="AN103" s="22">
        <v>6.36</v>
      </c>
      <c r="AO103" s="22">
        <v>15.1</v>
      </c>
      <c r="AP103" s="22">
        <v>18.3</v>
      </c>
      <c r="AQ103" s="22">
        <v>6.74</v>
      </c>
      <c r="AR103" s="22">
        <v>1.3</v>
      </c>
      <c r="AS103" s="22">
        <v>3.66</v>
      </c>
      <c r="AT103" s="22">
        <v>4.0000000000000001E-3</v>
      </c>
      <c r="AU103" s="22">
        <v>3.59</v>
      </c>
      <c r="AV103" s="22">
        <v>1.1399999999999999</v>
      </c>
      <c r="AW103" s="22">
        <v>1.56</v>
      </c>
      <c r="AX103" s="22">
        <v>1.33</v>
      </c>
      <c r="AY103" s="22">
        <v>0.22</v>
      </c>
      <c r="AZ103" s="22">
        <v>14.35</v>
      </c>
      <c r="BA103" s="22">
        <v>98.65</v>
      </c>
      <c r="BB103" s="22" t="s">
        <v>78</v>
      </c>
      <c r="BC103" s="22" t="s">
        <v>78</v>
      </c>
      <c r="BD103" s="22" t="s">
        <v>78</v>
      </c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8"/>
    </row>
    <row r="104" spans="1:103" x14ac:dyDescent="0.2">
      <c r="A104" s="19" t="s">
        <v>75</v>
      </c>
      <c r="B104" s="24">
        <v>88</v>
      </c>
      <c r="C104" s="24">
        <v>89</v>
      </c>
      <c r="D104" s="25" t="s">
        <v>205</v>
      </c>
      <c r="E104" s="25" t="s">
        <v>77</v>
      </c>
      <c r="F104" s="21">
        <v>990042</v>
      </c>
      <c r="G104" s="22">
        <v>1515</v>
      </c>
      <c r="H104" s="22">
        <v>7130</v>
      </c>
      <c r="I104" s="22">
        <v>26</v>
      </c>
      <c r="J104" s="22">
        <v>3.66</v>
      </c>
      <c r="K104" s="22">
        <v>32.1</v>
      </c>
      <c r="L104" s="22">
        <v>11.8</v>
      </c>
      <c r="M104" s="22">
        <v>36</v>
      </c>
      <c r="N104" s="22">
        <v>15</v>
      </c>
      <c r="O104" s="22">
        <v>67.900000000000006</v>
      </c>
      <c r="P104" s="22">
        <v>2.15</v>
      </c>
      <c r="Q104" s="22">
        <v>5</v>
      </c>
      <c r="R104" s="22">
        <v>5250</v>
      </c>
      <c r="S104" s="22">
        <v>1.25</v>
      </c>
      <c r="T104" s="22">
        <v>598</v>
      </c>
      <c r="U104" s="22">
        <v>1685</v>
      </c>
      <c r="V104" s="22">
        <v>593</v>
      </c>
      <c r="W104" s="22">
        <v>84.2</v>
      </c>
      <c r="X104" s="22">
        <v>7.3</v>
      </c>
      <c r="Y104" s="22">
        <v>149.5</v>
      </c>
      <c r="Z104" s="22">
        <v>3</v>
      </c>
      <c r="AA104" s="26" t="s">
        <v>97</v>
      </c>
      <c r="AB104" s="22">
        <v>8.1</v>
      </c>
      <c r="AC104" s="22">
        <v>9.35</v>
      </c>
      <c r="AD104" s="22">
        <v>53.4</v>
      </c>
      <c r="AE104" s="22">
        <v>1.33</v>
      </c>
      <c r="AF104" s="22">
        <v>1.5</v>
      </c>
      <c r="AG104" s="22">
        <v>4.2699999999999996</v>
      </c>
      <c r="AH104" s="22">
        <v>265</v>
      </c>
      <c r="AI104" s="22">
        <v>2.2000000000000002</v>
      </c>
      <c r="AJ104" s="22">
        <v>115.5</v>
      </c>
      <c r="AK104" s="22">
        <v>8.8699999999999992</v>
      </c>
      <c r="AL104" s="22">
        <v>76</v>
      </c>
      <c r="AM104" s="22">
        <v>18.100000000000001</v>
      </c>
      <c r="AN104" s="22">
        <v>4.8099999999999996</v>
      </c>
      <c r="AO104" s="22">
        <v>13.95</v>
      </c>
      <c r="AP104" s="22">
        <v>24.2</v>
      </c>
      <c r="AQ104" s="22">
        <v>6.03</v>
      </c>
      <c r="AR104" s="22">
        <v>0.64</v>
      </c>
      <c r="AS104" s="22">
        <v>3.14</v>
      </c>
      <c r="AT104" s="22">
        <v>4.0000000000000001E-3</v>
      </c>
      <c r="AU104" s="22">
        <v>2.0499999999999998</v>
      </c>
      <c r="AV104" s="22">
        <v>1.4</v>
      </c>
      <c r="AW104" s="22">
        <v>1.88</v>
      </c>
      <c r="AX104" s="22">
        <v>1.88</v>
      </c>
      <c r="AY104" s="22">
        <v>0.17</v>
      </c>
      <c r="AZ104" s="22">
        <v>17.75</v>
      </c>
      <c r="BA104" s="22">
        <v>96</v>
      </c>
      <c r="BB104" s="22" t="s">
        <v>78</v>
      </c>
      <c r="BC104" s="22" t="s">
        <v>78</v>
      </c>
      <c r="BD104" s="22" t="s">
        <v>78</v>
      </c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8"/>
    </row>
    <row r="105" spans="1:103" x14ac:dyDescent="0.2">
      <c r="A105" s="19" t="s">
        <v>75</v>
      </c>
      <c r="B105" s="24">
        <v>89</v>
      </c>
      <c r="C105" s="24">
        <v>90</v>
      </c>
      <c r="D105" s="25" t="s">
        <v>206</v>
      </c>
      <c r="E105" s="25" t="s">
        <v>77</v>
      </c>
      <c r="F105" s="21">
        <v>990042</v>
      </c>
      <c r="G105" s="22">
        <v>1295</v>
      </c>
      <c r="H105" s="22">
        <v>3500</v>
      </c>
      <c r="I105" s="22">
        <v>18</v>
      </c>
      <c r="J105" s="22">
        <v>5.0599999999999996</v>
      </c>
      <c r="K105" s="22">
        <v>15.65</v>
      </c>
      <c r="L105" s="22">
        <v>6.76</v>
      </c>
      <c r="M105" s="22">
        <v>15.35</v>
      </c>
      <c r="N105" s="22">
        <v>22.2</v>
      </c>
      <c r="O105" s="22">
        <v>30.9</v>
      </c>
      <c r="P105" s="22">
        <v>3.5</v>
      </c>
      <c r="Q105" s="22">
        <v>2.83</v>
      </c>
      <c r="R105" s="22">
        <v>2510</v>
      </c>
      <c r="S105" s="22">
        <v>0.78</v>
      </c>
      <c r="T105" s="22">
        <v>321</v>
      </c>
      <c r="U105" s="22">
        <v>812</v>
      </c>
      <c r="V105" s="22">
        <v>287</v>
      </c>
      <c r="W105" s="22">
        <v>150</v>
      </c>
      <c r="X105" s="22">
        <v>9.5</v>
      </c>
      <c r="Y105" s="22">
        <v>67.2</v>
      </c>
      <c r="Z105" s="22">
        <v>5.8</v>
      </c>
      <c r="AA105" s="22">
        <v>9080</v>
      </c>
      <c r="AB105" s="22">
        <v>9.9</v>
      </c>
      <c r="AC105" s="22">
        <v>4.3600000000000003</v>
      </c>
      <c r="AD105" s="22">
        <v>33.1</v>
      </c>
      <c r="AE105" s="22">
        <v>1.67</v>
      </c>
      <c r="AF105" s="22">
        <v>0.92</v>
      </c>
      <c r="AG105" s="22">
        <v>2.79</v>
      </c>
      <c r="AH105" s="22">
        <v>447</v>
      </c>
      <c r="AI105" s="22">
        <v>1.4</v>
      </c>
      <c r="AJ105" s="22">
        <v>64.900000000000006</v>
      </c>
      <c r="AK105" s="22">
        <v>5.86</v>
      </c>
      <c r="AL105" s="22">
        <v>105</v>
      </c>
      <c r="AM105" s="22">
        <v>24.8</v>
      </c>
      <c r="AN105" s="22">
        <v>6.2</v>
      </c>
      <c r="AO105" s="22">
        <v>16.05</v>
      </c>
      <c r="AP105" s="22">
        <v>17</v>
      </c>
      <c r="AQ105" s="22">
        <v>7.58</v>
      </c>
      <c r="AR105" s="22">
        <v>1.18</v>
      </c>
      <c r="AS105" s="22">
        <v>4.41</v>
      </c>
      <c r="AT105" s="22">
        <v>3.0000000000000001E-3</v>
      </c>
      <c r="AU105" s="22">
        <v>2.39</v>
      </c>
      <c r="AV105" s="22">
        <v>1.64</v>
      </c>
      <c r="AW105" s="22">
        <v>1.26</v>
      </c>
      <c r="AX105" s="22">
        <v>1.04</v>
      </c>
      <c r="AY105" s="22">
        <v>0.14000000000000001</v>
      </c>
      <c r="AZ105" s="22">
        <v>14.55</v>
      </c>
      <c r="BA105" s="22">
        <v>98.24</v>
      </c>
      <c r="BB105" s="22" t="s">
        <v>78</v>
      </c>
      <c r="BC105" s="22" t="s">
        <v>78</v>
      </c>
      <c r="BD105" s="22" t="s">
        <v>78</v>
      </c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8"/>
    </row>
    <row r="106" spans="1:103" x14ac:dyDescent="0.2">
      <c r="A106" s="19" t="s">
        <v>75</v>
      </c>
      <c r="B106" s="24">
        <v>90</v>
      </c>
      <c r="C106" s="24">
        <v>91</v>
      </c>
      <c r="D106" s="25" t="s">
        <v>207</v>
      </c>
      <c r="E106" s="25" t="s">
        <v>77</v>
      </c>
      <c r="F106" s="21">
        <v>990042</v>
      </c>
      <c r="G106" s="22">
        <v>1745</v>
      </c>
      <c r="H106" s="22">
        <v>2510</v>
      </c>
      <c r="I106" s="22">
        <v>25</v>
      </c>
      <c r="J106" s="22">
        <v>4.04</v>
      </c>
      <c r="K106" s="22">
        <v>24.2</v>
      </c>
      <c r="L106" s="22">
        <v>10.25</v>
      </c>
      <c r="M106" s="22">
        <v>19.350000000000001</v>
      </c>
      <c r="N106" s="22">
        <v>17.899999999999999</v>
      </c>
      <c r="O106" s="22">
        <v>41.7</v>
      </c>
      <c r="P106" s="22">
        <v>5.99</v>
      </c>
      <c r="Q106" s="22">
        <v>4.28</v>
      </c>
      <c r="R106" s="22">
        <v>1635</v>
      </c>
      <c r="S106" s="22">
        <v>0.98</v>
      </c>
      <c r="T106" s="22">
        <v>474</v>
      </c>
      <c r="U106" s="22">
        <v>686</v>
      </c>
      <c r="V106" s="22">
        <v>224</v>
      </c>
      <c r="W106" s="22">
        <v>116</v>
      </c>
      <c r="X106" s="22">
        <v>13</v>
      </c>
      <c r="Y106" s="22">
        <v>78.099999999999994</v>
      </c>
      <c r="Z106" s="22">
        <v>4.9000000000000004</v>
      </c>
      <c r="AA106" s="22">
        <v>2170</v>
      </c>
      <c r="AB106" s="22">
        <v>14.5</v>
      </c>
      <c r="AC106" s="22">
        <v>5.67</v>
      </c>
      <c r="AD106" s="22">
        <v>34.299999999999997</v>
      </c>
      <c r="AE106" s="22">
        <v>2.3199999999999998</v>
      </c>
      <c r="AF106" s="22">
        <v>1.26</v>
      </c>
      <c r="AG106" s="22">
        <v>3.58</v>
      </c>
      <c r="AH106" s="22">
        <v>442</v>
      </c>
      <c r="AI106" s="22">
        <v>2.9</v>
      </c>
      <c r="AJ106" s="22">
        <v>103</v>
      </c>
      <c r="AK106" s="22">
        <v>7.45</v>
      </c>
      <c r="AL106" s="22">
        <v>218</v>
      </c>
      <c r="AM106" s="22">
        <v>28.2</v>
      </c>
      <c r="AN106" s="22">
        <v>6.89</v>
      </c>
      <c r="AO106" s="22">
        <v>15.75</v>
      </c>
      <c r="AP106" s="22">
        <v>16.05</v>
      </c>
      <c r="AQ106" s="22">
        <v>7.13</v>
      </c>
      <c r="AR106" s="22">
        <v>1.1599999999999999</v>
      </c>
      <c r="AS106" s="22">
        <v>4.28</v>
      </c>
      <c r="AT106" s="22">
        <v>4.0000000000000001E-3</v>
      </c>
      <c r="AU106" s="22">
        <v>3.47</v>
      </c>
      <c r="AV106" s="22">
        <v>1.3</v>
      </c>
      <c r="AW106" s="22">
        <v>1.44</v>
      </c>
      <c r="AX106" s="22">
        <v>0.25</v>
      </c>
      <c r="AY106" s="22">
        <v>0.19</v>
      </c>
      <c r="AZ106" s="22">
        <v>13.05</v>
      </c>
      <c r="BA106" s="22">
        <v>99.16</v>
      </c>
      <c r="BB106" s="22" t="s">
        <v>78</v>
      </c>
      <c r="BC106" s="22" t="s">
        <v>78</v>
      </c>
      <c r="BD106" s="22" t="s">
        <v>78</v>
      </c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8"/>
    </row>
    <row r="107" spans="1:103" x14ac:dyDescent="0.2">
      <c r="A107" s="19" t="s">
        <v>75</v>
      </c>
      <c r="B107" s="24">
        <v>91</v>
      </c>
      <c r="C107" s="24">
        <v>92</v>
      </c>
      <c r="D107" s="25" t="s">
        <v>208</v>
      </c>
      <c r="E107" s="25" t="s">
        <v>77</v>
      </c>
      <c r="F107" s="21">
        <v>990042</v>
      </c>
      <c r="G107" s="22">
        <v>2630</v>
      </c>
      <c r="H107" s="22">
        <v>4460</v>
      </c>
      <c r="I107" s="22">
        <v>16</v>
      </c>
      <c r="J107" s="22">
        <v>3.44</v>
      </c>
      <c r="K107" s="22">
        <v>17.45</v>
      </c>
      <c r="L107" s="22">
        <v>6.05</v>
      </c>
      <c r="M107" s="22">
        <v>21.8</v>
      </c>
      <c r="N107" s="22">
        <v>15.3</v>
      </c>
      <c r="O107" s="22">
        <v>40.299999999999997</v>
      </c>
      <c r="P107" s="22">
        <v>1.52</v>
      </c>
      <c r="Q107" s="22">
        <v>2.68</v>
      </c>
      <c r="R107" s="22">
        <v>3250</v>
      </c>
      <c r="S107" s="22">
        <v>0.63</v>
      </c>
      <c r="T107" s="22">
        <v>889</v>
      </c>
      <c r="U107" s="22">
        <v>1050</v>
      </c>
      <c r="V107" s="22">
        <v>369</v>
      </c>
      <c r="W107" s="22">
        <v>119.5</v>
      </c>
      <c r="X107" s="22">
        <v>4.5999999999999996</v>
      </c>
      <c r="Y107" s="22">
        <v>92.2</v>
      </c>
      <c r="Z107" s="22">
        <v>2.6</v>
      </c>
      <c r="AA107" s="22">
        <v>3460</v>
      </c>
      <c r="AB107" s="22">
        <v>6.7</v>
      </c>
      <c r="AC107" s="22">
        <v>5.28</v>
      </c>
      <c r="AD107" s="22">
        <v>43.9</v>
      </c>
      <c r="AE107" s="22">
        <v>1.1599999999999999</v>
      </c>
      <c r="AF107" s="22">
        <v>0.77</v>
      </c>
      <c r="AG107" s="22">
        <v>4.05</v>
      </c>
      <c r="AH107" s="22">
        <v>260</v>
      </c>
      <c r="AI107" s="22">
        <v>3.4</v>
      </c>
      <c r="AJ107" s="22">
        <v>56.6</v>
      </c>
      <c r="AK107" s="22">
        <v>4.8099999999999996</v>
      </c>
      <c r="AL107" s="22">
        <v>49</v>
      </c>
      <c r="AM107" s="22">
        <v>29</v>
      </c>
      <c r="AN107" s="22">
        <v>8.0399999999999991</v>
      </c>
      <c r="AO107" s="22">
        <v>15.4</v>
      </c>
      <c r="AP107" s="22">
        <v>14.65</v>
      </c>
      <c r="AQ107" s="22">
        <v>7.38</v>
      </c>
      <c r="AR107" s="22">
        <v>0.64</v>
      </c>
      <c r="AS107" s="22">
        <v>4.45</v>
      </c>
      <c r="AT107" s="22">
        <v>3.0000000000000001E-3</v>
      </c>
      <c r="AU107" s="22">
        <v>1.76</v>
      </c>
      <c r="AV107" s="22">
        <v>1.22</v>
      </c>
      <c r="AW107" s="22">
        <v>1.4</v>
      </c>
      <c r="AX107" s="22">
        <v>0.4</v>
      </c>
      <c r="AY107" s="22">
        <v>0.28999999999999998</v>
      </c>
      <c r="AZ107" s="22">
        <v>13.55</v>
      </c>
      <c r="BA107" s="22">
        <v>98.18</v>
      </c>
      <c r="BB107" s="22" t="s">
        <v>78</v>
      </c>
      <c r="BC107" s="22" t="s">
        <v>78</v>
      </c>
      <c r="BD107" s="22" t="s">
        <v>78</v>
      </c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8"/>
    </row>
    <row r="108" spans="1:103" x14ac:dyDescent="0.2">
      <c r="A108" s="19" t="s">
        <v>75</v>
      </c>
      <c r="B108" s="24">
        <v>92</v>
      </c>
      <c r="C108" s="24">
        <v>93</v>
      </c>
      <c r="D108" s="25" t="s">
        <v>209</v>
      </c>
      <c r="E108" s="25" t="s">
        <v>77</v>
      </c>
      <c r="F108" s="21">
        <v>990042</v>
      </c>
      <c r="G108" s="22">
        <v>2600</v>
      </c>
      <c r="H108" s="22">
        <v>6080</v>
      </c>
      <c r="I108" s="22">
        <v>54</v>
      </c>
      <c r="J108" s="22">
        <v>3.5</v>
      </c>
      <c r="K108" s="22">
        <v>20.5</v>
      </c>
      <c r="L108" s="22">
        <v>8.0299999999999994</v>
      </c>
      <c r="M108" s="22">
        <v>25.8</v>
      </c>
      <c r="N108" s="22">
        <v>15.3</v>
      </c>
      <c r="O108" s="22">
        <v>47.4</v>
      </c>
      <c r="P108" s="22">
        <v>2.83</v>
      </c>
      <c r="Q108" s="22">
        <v>3.51</v>
      </c>
      <c r="R108" s="22">
        <v>4410</v>
      </c>
      <c r="S108" s="22">
        <v>0.99</v>
      </c>
      <c r="T108" s="22">
        <v>370</v>
      </c>
      <c r="U108" s="22">
        <v>1395</v>
      </c>
      <c r="V108" s="22">
        <v>496</v>
      </c>
      <c r="W108" s="22">
        <v>91</v>
      </c>
      <c r="X108" s="22">
        <v>12</v>
      </c>
      <c r="Y108" s="22">
        <v>116.5</v>
      </c>
      <c r="Z108" s="22">
        <v>3.1</v>
      </c>
      <c r="AA108" s="26" t="s">
        <v>97</v>
      </c>
      <c r="AB108" s="22">
        <v>6.5</v>
      </c>
      <c r="AC108" s="22">
        <v>6.37</v>
      </c>
      <c r="AD108" s="22">
        <v>49.6</v>
      </c>
      <c r="AE108" s="22">
        <v>1.22</v>
      </c>
      <c r="AF108" s="22">
        <v>0.96</v>
      </c>
      <c r="AG108" s="22">
        <v>3.53</v>
      </c>
      <c r="AH108" s="22">
        <v>298</v>
      </c>
      <c r="AI108" s="22">
        <v>2.1</v>
      </c>
      <c r="AJ108" s="22">
        <v>75.099999999999994</v>
      </c>
      <c r="AK108" s="22">
        <v>7.19</v>
      </c>
      <c r="AL108" s="22">
        <v>99</v>
      </c>
      <c r="AM108" s="22">
        <v>22.6</v>
      </c>
      <c r="AN108" s="22">
        <v>5.8</v>
      </c>
      <c r="AO108" s="22">
        <v>11.95</v>
      </c>
      <c r="AP108" s="22">
        <v>21.7</v>
      </c>
      <c r="AQ108" s="22">
        <v>5.91</v>
      </c>
      <c r="AR108" s="22">
        <v>0.82</v>
      </c>
      <c r="AS108" s="22">
        <v>3.38</v>
      </c>
      <c r="AT108" s="22">
        <v>8.0000000000000002E-3</v>
      </c>
      <c r="AU108" s="22">
        <v>1.84</v>
      </c>
      <c r="AV108" s="22">
        <v>1.64</v>
      </c>
      <c r="AW108" s="22">
        <v>1.69</v>
      </c>
      <c r="AX108" s="22">
        <v>1.76</v>
      </c>
      <c r="AY108" s="22">
        <v>0.28000000000000003</v>
      </c>
      <c r="AZ108" s="22">
        <v>19.2</v>
      </c>
      <c r="BA108" s="22">
        <v>98.58</v>
      </c>
      <c r="BB108" s="22" t="s">
        <v>78</v>
      </c>
      <c r="BC108" s="22" t="s">
        <v>78</v>
      </c>
      <c r="BD108" s="22" t="s">
        <v>78</v>
      </c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8"/>
    </row>
    <row r="109" spans="1:103" x14ac:dyDescent="0.2">
      <c r="A109" s="19" t="s">
        <v>75</v>
      </c>
      <c r="B109" s="24">
        <v>93</v>
      </c>
      <c r="C109" s="24">
        <v>94</v>
      </c>
      <c r="D109" s="25" t="s">
        <v>210</v>
      </c>
      <c r="E109" s="25" t="s">
        <v>77</v>
      </c>
      <c r="F109" s="21">
        <v>990042</v>
      </c>
      <c r="G109" s="22">
        <v>1810</v>
      </c>
      <c r="H109" s="22">
        <v>4800</v>
      </c>
      <c r="I109" s="22">
        <v>67</v>
      </c>
      <c r="J109" s="22">
        <v>4.1500000000000004</v>
      </c>
      <c r="K109" s="22">
        <v>23.4</v>
      </c>
      <c r="L109" s="22">
        <v>9.17</v>
      </c>
      <c r="M109" s="22">
        <v>29</v>
      </c>
      <c r="N109" s="22">
        <v>16.7</v>
      </c>
      <c r="O109" s="22">
        <v>52.5</v>
      </c>
      <c r="P109" s="22">
        <v>2.73</v>
      </c>
      <c r="Q109" s="22">
        <v>3.8</v>
      </c>
      <c r="R109" s="22">
        <v>3100</v>
      </c>
      <c r="S109" s="22">
        <v>1.1399999999999999</v>
      </c>
      <c r="T109" s="22">
        <v>349</v>
      </c>
      <c r="U109" s="22">
        <v>1320</v>
      </c>
      <c r="V109" s="22">
        <v>434</v>
      </c>
      <c r="W109" s="22">
        <v>123.5</v>
      </c>
      <c r="X109" s="22">
        <v>13.4</v>
      </c>
      <c r="Y109" s="22">
        <v>118.5</v>
      </c>
      <c r="Z109" s="22">
        <v>4</v>
      </c>
      <c r="AA109" s="26" t="s">
        <v>97</v>
      </c>
      <c r="AB109" s="22">
        <v>6.1</v>
      </c>
      <c r="AC109" s="22">
        <v>6.78</v>
      </c>
      <c r="AD109" s="22">
        <v>37.200000000000003</v>
      </c>
      <c r="AE109" s="22">
        <v>1.46</v>
      </c>
      <c r="AF109" s="22">
        <v>1.1000000000000001</v>
      </c>
      <c r="AG109" s="22">
        <v>3.13</v>
      </c>
      <c r="AH109" s="22">
        <v>344</v>
      </c>
      <c r="AI109" s="22">
        <v>2.4</v>
      </c>
      <c r="AJ109" s="22">
        <v>82.9</v>
      </c>
      <c r="AK109" s="22">
        <v>6.93</v>
      </c>
      <c r="AL109" s="22">
        <v>90</v>
      </c>
      <c r="AM109" s="22">
        <v>22.5</v>
      </c>
      <c r="AN109" s="22">
        <v>5.58</v>
      </c>
      <c r="AO109" s="22">
        <v>13.4</v>
      </c>
      <c r="AP109" s="22">
        <v>21.2</v>
      </c>
      <c r="AQ109" s="22">
        <v>7.26</v>
      </c>
      <c r="AR109" s="22">
        <v>1</v>
      </c>
      <c r="AS109" s="22">
        <v>3.85</v>
      </c>
      <c r="AT109" s="22">
        <v>0.01</v>
      </c>
      <c r="AU109" s="22">
        <v>2.16</v>
      </c>
      <c r="AV109" s="22">
        <v>2.14</v>
      </c>
      <c r="AW109" s="22">
        <v>1.52</v>
      </c>
      <c r="AX109" s="22">
        <v>1.7</v>
      </c>
      <c r="AY109" s="22">
        <v>0.19</v>
      </c>
      <c r="AZ109" s="22">
        <v>18.2</v>
      </c>
      <c r="BA109" s="22">
        <v>100.71</v>
      </c>
      <c r="BB109" s="22" t="s">
        <v>78</v>
      </c>
      <c r="BC109" s="22" t="s">
        <v>78</v>
      </c>
      <c r="BD109" s="22" t="s">
        <v>78</v>
      </c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8"/>
    </row>
    <row r="110" spans="1:103" x14ac:dyDescent="0.2">
      <c r="A110" s="19" t="s">
        <v>75</v>
      </c>
      <c r="B110" s="24">
        <v>94</v>
      </c>
      <c r="C110" s="24">
        <v>95</v>
      </c>
      <c r="D110" s="25" t="s">
        <v>211</v>
      </c>
      <c r="E110" s="25" t="s">
        <v>77</v>
      </c>
      <c r="F110" s="21">
        <v>990042</v>
      </c>
      <c r="G110" s="22">
        <v>1730</v>
      </c>
      <c r="H110" s="22">
        <v>3720</v>
      </c>
      <c r="I110" s="22">
        <v>32</v>
      </c>
      <c r="J110" s="22">
        <v>4.76</v>
      </c>
      <c r="K110" s="22">
        <v>20.399999999999999</v>
      </c>
      <c r="L110" s="22">
        <v>8.16</v>
      </c>
      <c r="M110" s="22">
        <v>21.8</v>
      </c>
      <c r="N110" s="22">
        <v>18.399999999999999</v>
      </c>
      <c r="O110" s="22">
        <v>43.4</v>
      </c>
      <c r="P110" s="22">
        <v>3.94</v>
      </c>
      <c r="Q110" s="22">
        <v>3.23</v>
      </c>
      <c r="R110" s="22">
        <v>2600</v>
      </c>
      <c r="S110" s="22">
        <v>0.94</v>
      </c>
      <c r="T110" s="22">
        <v>553</v>
      </c>
      <c r="U110" s="22">
        <v>949</v>
      </c>
      <c r="V110" s="22">
        <v>322</v>
      </c>
      <c r="W110" s="22">
        <v>123</v>
      </c>
      <c r="X110" s="22">
        <v>11.8</v>
      </c>
      <c r="Y110" s="22">
        <v>93.4</v>
      </c>
      <c r="Z110" s="22">
        <v>3.2</v>
      </c>
      <c r="AA110" s="22">
        <v>6870</v>
      </c>
      <c r="AB110" s="22">
        <v>11.6</v>
      </c>
      <c r="AC110" s="22">
        <v>5.5</v>
      </c>
      <c r="AD110" s="22">
        <v>35.9</v>
      </c>
      <c r="AE110" s="22">
        <v>1.91</v>
      </c>
      <c r="AF110" s="22">
        <v>0.99</v>
      </c>
      <c r="AG110" s="22">
        <v>3.73</v>
      </c>
      <c r="AH110" s="22">
        <v>370</v>
      </c>
      <c r="AI110" s="22">
        <v>2.4</v>
      </c>
      <c r="AJ110" s="22">
        <v>75.900000000000006</v>
      </c>
      <c r="AK110" s="22">
        <v>6.65</v>
      </c>
      <c r="AL110" s="22">
        <v>150</v>
      </c>
      <c r="AM110" s="22">
        <v>25.5</v>
      </c>
      <c r="AN110" s="22">
        <v>6.91</v>
      </c>
      <c r="AO110" s="22">
        <v>15.05</v>
      </c>
      <c r="AP110" s="22">
        <v>17.8</v>
      </c>
      <c r="AQ110" s="22">
        <v>7.45</v>
      </c>
      <c r="AR110" s="22">
        <v>1.22</v>
      </c>
      <c r="AS110" s="22">
        <v>4.32</v>
      </c>
      <c r="AT110" s="22">
        <v>5.0000000000000001E-3</v>
      </c>
      <c r="AU110" s="22">
        <v>2.88</v>
      </c>
      <c r="AV110" s="22">
        <v>1.46</v>
      </c>
      <c r="AW110" s="22">
        <v>1.61</v>
      </c>
      <c r="AX110" s="22">
        <v>0.79</v>
      </c>
      <c r="AY110" s="22">
        <v>0.19</v>
      </c>
      <c r="AZ110" s="22">
        <v>15.15</v>
      </c>
      <c r="BA110" s="22">
        <v>100.34</v>
      </c>
      <c r="BB110" s="22" t="s">
        <v>78</v>
      </c>
      <c r="BC110" s="22" t="s">
        <v>78</v>
      </c>
      <c r="BD110" s="22" t="s">
        <v>78</v>
      </c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8"/>
    </row>
    <row r="111" spans="1:103" x14ac:dyDescent="0.2">
      <c r="A111" s="19" t="s">
        <v>75</v>
      </c>
      <c r="B111" s="24">
        <v>95</v>
      </c>
      <c r="C111" s="24">
        <v>96</v>
      </c>
      <c r="D111" s="25" t="s">
        <v>212</v>
      </c>
      <c r="E111" s="25" t="s">
        <v>77</v>
      </c>
      <c r="F111" s="21">
        <v>990042</v>
      </c>
      <c r="G111" s="22">
        <v>2270</v>
      </c>
      <c r="H111" s="22">
        <v>6300</v>
      </c>
      <c r="I111" s="22">
        <v>60</v>
      </c>
      <c r="J111" s="22">
        <v>5.2</v>
      </c>
      <c r="K111" s="22">
        <v>28.3</v>
      </c>
      <c r="L111" s="22">
        <v>10.45</v>
      </c>
      <c r="M111" s="22">
        <v>35.700000000000003</v>
      </c>
      <c r="N111" s="22">
        <v>19.7</v>
      </c>
      <c r="O111" s="22">
        <v>68.5</v>
      </c>
      <c r="P111" s="22">
        <v>4.6900000000000004</v>
      </c>
      <c r="Q111" s="22">
        <v>4.55</v>
      </c>
      <c r="R111" s="22">
        <v>4370</v>
      </c>
      <c r="S111" s="22">
        <v>1.1599999999999999</v>
      </c>
      <c r="T111" s="22">
        <v>542</v>
      </c>
      <c r="U111" s="22">
        <v>1695</v>
      </c>
      <c r="V111" s="22">
        <v>570</v>
      </c>
      <c r="W111" s="22">
        <v>144.5</v>
      </c>
      <c r="X111" s="22">
        <v>16.8</v>
      </c>
      <c r="Y111" s="22">
        <v>155</v>
      </c>
      <c r="Z111" s="22">
        <v>4.0999999999999996</v>
      </c>
      <c r="AA111" s="22">
        <v>2010</v>
      </c>
      <c r="AB111" s="22">
        <v>10.4</v>
      </c>
      <c r="AC111" s="22">
        <v>8.5399999999999991</v>
      </c>
      <c r="AD111" s="22">
        <v>45.6</v>
      </c>
      <c r="AE111" s="22">
        <v>2.4</v>
      </c>
      <c r="AF111" s="22">
        <v>1.32</v>
      </c>
      <c r="AG111" s="22">
        <v>3.9</v>
      </c>
      <c r="AH111" s="22">
        <v>473</v>
      </c>
      <c r="AI111" s="22">
        <v>2.7</v>
      </c>
      <c r="AJ111" s="22">
        <v>100.5</v>
      </c>
      <c r="AK111" s="22">
        <v>7.78</v>
      </c>
      <c r="AL111" s="22">
        <v>154</v>
      </c>
      <c r="AM111" s="22">
        <v>31.2</v>
      </c>
      <c r="AN111" s="22">
        <v>7.49</v>
      </c>
      <c r="AO111" s="22">
        <v>17.399999999999999</v>
      </c>
      <c r="AP111" s="22">
        <v>10.050000000000001</v>
      </c>
      <c r="AQ111" s="22">
        <v>8.27</v>
      </c>
      <c r="AR111" s="22">
        <v>1.53</v>
      </c>
      <c r="AS111" s="22">
        <v>4.49</v>
      </c>
      <c r="AT111" s="22">
        <v>8.9999999999999993E-3</v>
      </c>
      <c r="AU111" s="22">
        <v>3.49</v>
      </c>
      <c r="AV111" s="22">
        <v>2.09</v>
      </c>
      <c r="AW111" s="22">
        <v>2.16</v>
      </c>
      <c r="AX111" s="22">
        <v>0.23</v>
      </c>
      <c r="AY111" s="22">
        <v>0.24</v>
      </c>
      <c r="AZ111" s="22">
        <v>10.95</v>
      </c>
      <c r="BA111" s="22">
        <v>99.6</v>
      </c>
      <c r="BB111" s="22" t="s">
        <v>78</v>
      </c>
      <c r="BC111" s="22" t="s">
        <v>78</v>
      </c>
      <c r="BD111" s="22" t="s">
        <v>78</v>
      </c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8"/>
    </row>
    <row r="112" spans="1:103" x14ac:dyDescent="0.2">
      <c r="A112" s="19" t="s">
        <v>75</v>
      </c>
      <c r="B112" s="2" t="s">
        <v>126</v>
      </c>
      <c r="C112" s="2"/>
      <c r="D112" s="27" t="s">
        <v>213</v>
      </c>
      <c r="E112" s="27" t="s">
        <v>107</v>
      </c>
      <c r="F112" s="21">
        <v>990042</v>
      </c>
      <c r="G112" s="22">
        <v>4400</v>
      </c>
      <c r="H112" s="22">
        <v>3250</v>
      </c>
      <c r="I112" s="22">
        <v>52</v>
      </c>
      <c r="J112" s="22">
        <v>2.92</v>
      </c>
      <c r="K112" s="22">
        <v>21.6</v>
      </c>
      <c r="L112" s="22">
        <v>7.19</v>
      </c>
      <c r="M112" s="22">
        <v>20.3</v>
      </c>
      <c r="N112" s="22">
        <v>16.5</v>
      </c>
      <c r="O112" s="22">
        <v>43.9</v>
      </c>
      <c r="P112" s="22">
        <v>1.78</v>
      </c>
      <c r="Q112" s="22">
        <v>3.31</v>
      </c>
      <c r="R112" s="22">
        <v>2560</v>
      </c>
      <c r="S112" s="22">
        <v>0.65</v>
      </c>
      <c r="T112" s="22">
        <v>269</v>
      </c>
      <c r="U112" s="22">
        <v>701</v>
      </c>
      <c r="V112" s="22">
        <v>254</v>
      </c>
      <c r="W112" s="22">
        <v>75.7</v>
      </c>
      <c r="X112" s="22">
        <v>8.1</v>
      </c>
      <c r="Y112" s="22">
        <v>75.7</v>
      </c>
      <c r="Z112" s="22">
        <v>4.7</v>
      </c>
      <c r="AA112" s="22">
        <v>6790</v>
      </c>
      <c r="AB112" s="22">
        <v>1.9</v>
      </c>
      <c r="AC112" s="22">
        <v>6.19</v>
      </c>
      <c r="AD112" s="22">
        <v>121</v>
      </c>
      <c r="AE112" s="22">
        <v>0.3</v>
      </c>
      <c r="AF112" s="22">
        <v>0.95</v>
      </c>
      <c r="AG112" s="22">
        <v>3.63</v>
      </c>
      <c r="AH112" s="22">
        <v>50</v>
      </c>
      <c r="AI112" s="22">
        <v>2.8</v>
      </c>
      <c r="AJ112" s="22">
        <v>75.099999999999994</v>
      </c>
      <c r="AK112" s="22">
        <v>5.0599999999999996</v>
      </c>
      <c r="AL112" s="22">
        <v>67</v>
      </c>
      <c r="AM112" s="22">
        <v>34.200000000000003</v>
      </c>
      <c r="AN112" s="22">
        <v>9.98</v>
      </c>
      <c r="AO112" s="22">
        <v>7.38</v>
      </c>
      <c r="AP112" s="22">
        <v>17.55</v>
      </c>
      <c r="AQ112" s="22">
        <v>3.55</v>
      </c>
      <c r="AR112" s="22">
        <v>4.68</v>
      </c>
      <c r="AS112" s="22">
        <v>1.2</v>
      </c>
      <c r="AT112" s="22">
        <v>8.0000000000000002E-3</v>
      </c>
      <c r="AU112" s="22">
        <v>0.45</v>
      </c>
      <c r="AV112" s="22">
        <v>0.78</v>
      </c>
      <c r="AW112" s="22">
        <v>0.19</v>
      </c>
      <c r="AX112" s="22">
        <v>0.77</v>
      </c>
      <c r="AY112" s="22">
        <v>0.48</v>
      </c>
      <c r="AZ112" s="22">
        <v>18.149999999999999</v>
      </c>
      <c r="BA112" s="22">
        <v>99.37</v>
      </c>
      <c r="BB112" s="22"/>
      <c r="BC112" s="22"/>
      <c r="BD112" s="22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8"/>
    </row>
    <row r="113" spans="1:103" x14ac:dyDescent="0.2">
      <c r="A113" s="19" t="s">
        <v>75</v>
      </c>
      <c r="B113" s="24">
        <v>96</v>
      </c>
      <c r="C113" s="24">
        <v>97</v>
      </c>
      <c r="D113" s="25" t="s">
        <v>214</v>
      </c>
      <c r="E113" s="25" t="s">
        <v>77</v>
      </c>
      <c r="F113" s="21">
        <v>990042</v>
      </c>
      <c r="G113" s="22">
        <v>2960</v>
      </c>
      <c r="H113" s="22">
        <v>9530</v>
      </c>
      <c r="I113" s="22">
        <v>66</v>
      </c>
      <c r="J113" s="22">
        <v>4.74</v>
      </c>
      <c r="K113" s="22">
        <v>49.8</v>
      </c>
      <c r="L113" s="22">
        <v>17.600000000000001</v>
      </c>
      <c r="M113" s="22">
        <v>56.3</v>
      </c>
      <c r="N113" s="22">
        <v>25.6</v>
      </c>
      <c r="O113" s="22">
        <v>107</v>
      </c>
      <c r="P113" s="22">
        <v>7.12</v>
      </c>
      <c r="Q113" s="22">
        <v>7.69</v>
      </c>
      <c r="R113" s="22">
        <v>6660</v>
      </c>
      <c r="S113" s="22">
        <v>1.76</v>
      </c>
      <c r="T113" s="22">
        <v>749</v>
      </c>
      <c r="U113" s="22">
        <v>2540</v>
      </c>
      <c r="V113" s="22">
        <v>877</v>
      </c>
      <c r="W113" s="22">
        <v>123</v>
      </c>
      <c r="X113" s="22">
        <v>20.100000000000001</v>
      </c>
      <c r="Y113" s="22">
        <v>234</v>
      </c>
      <c r="Z113" s="22">
        <v>5.6</v>
      </c>
      <c r="AA113" s="22">
        <v>2240</v>
      </c>
      <c r="AB113" s="22">
        <v>12.3</v>
      </c>
      <c r="AC113" s="22">
        <v>13.25</v>
      </c>
      <c r="AD113" s="22">
        <v>61.7</v>
      </c>
      <c r="AE113" s="22">
        <v>2.67</v>
      </c>
      <c r="AF113" s="22">
        <v>2.2200000000000002</v>
      </c>
      <c r="AG113" s="22">
        <v>5.51</v>
      </c>
      <c r="AH113" s="22">
        <v>574</v>
      </c>
      <c r="AI113" s="22">
        <v>2.7</v>
      </c>
      <c r="AJ113" s="22">
        <v>166</v>
      </c>
      <c r="AK113" s="22">
        <v>13.55</v>
      </c>
      <c r="AL113" s="22">
        <v>238</v>
      </c>
      <c r="AM113" s="22">
        <v>33.9</v>
      </c>
      <c r="AN113" s="22">
        <v>7.1</v>
      </c>
      <c r="AO113" s="22">
        <v>20.100000000000001</v>
      </c>
      <c r="AP113" s="22">
        <v>6.56</v>
      </c>
      <c r="AQ113" s="22">
        <v>7.89</v>
      </c>
      <c r="AR113" s="22">
        <v>1.58</v>
      </c>
      <c r="AS113" s="22">
        <v>3.54</v>
      </c>
      <c r="AT113" s="22">
        <v>0.01</v>
      </c>
      <c r="AU113" s="22">
        <v>4.16</v>
      </c>
      <c r="AV113" s="22">
        <v>3.83</v>
      </c>
      <c r="AW113" s="22">
        <v>3.34</v>
      </c>
      <c r="AX113" s="22">
        <v>0.27</v>
      </c>
      <c r="AY113" s="22">
        <v>0.32</v>
      </c>
      <c r="AZ113" s="22">
        <v>7.66</v>
      </c>
      <c r="BA113" s="22">
        <v>100.26</v>
      </c>
      <c r="BB113" s="22" t="s">
        <v>78</v>
      </c>
      <c r="BC113" s="22" t="s">
        <v>78</v>
      </c>
      <c r="BD113" s="22" t="s">
        <v>78</v>
      </c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8"/>
    </row>
    <row r="114" spans="1:103" x14ac:dyDescent="0.2">
      <c r="A114" s="19" t="s">
        <v>75</v>
      </c>
      <c r="B114" s="24">
        <v>97</v>
      </c>
      <c r="C114" s="24">
        <v>98</v>
      </c>
      <c r="D114" s="25" t="s">
        <v>215</v>
      </c>
      <c r="E114" s="25" t="s">
        <v>77</v>
      </c>
      <c r="F114" s="21">
        <v>990042</v>
      </c>
      <c r="G114" s="22">
        <v>3910</v>
      </c>
      <c r="H114" s="26">
        <v>20200</v>
      </c>
      <c r="I114" s="22">
        <v>17</v>
      </c>
      <c r="J114" s="22">
        <v>1.87</v>
      </c>
      <c r="K114" s="22">
        <v>99.8</v>
      </c>
      <c r="L114" s="22">
        <v>37.700000000000003</v>
      </c>
      <c r="M114" s="22">
        <v>109</v>
      </c>
      <c r="N114" s="22">
        <v>28.8</v>
      </c>
      <c r="O114" s="22">
        <v>211</v>
      </c>
      <c r="P114" s="22">
        <v>5.09</v>
      </c>
      <c r="Q114" s="22">
        <v>16</v>
      </c>
      <c r="R114" s="26">
        <v>13600</v>
      </c>
      <c r="S114" s="22">
        <v>3.86</v>
      </c>
      <c r="T114" s="26">
        <v>3560</v>
      </c>
      <c r="U114" s="22">
        <v>4830</v>
      </c>
      <c r="V114" s="26">
        <v>1710</v>
      </c>
      <c r="W114" s="22">
        <v>87.4</v>
      </c>
      <c r="X114" s="22">
        <v>6.5</v>
      </c>
      <c r="Y114" s="22">
        <v>436</v>
      </c>
      <c r="Z114" s="22">
        <v>4.5999999999999996</v>
      </c>
      <c r="AA114" s="22">
        <v>3960</v>
      </c>
      <c r="AB114" s="22">
        <v>6.1</v>
      </c>
      <c r="AC114" s="22">
        <v>28.2</v>
      </c>
      <c r="AD114" s="22">
        <v>172</v>
      </c>
      <c r="AE114" s="22">
        <v>0.46</v>
      </c>
      <c r="AF114" s="22">
        <v>4.7699999999999996</v>
      </c>
      <c r="AG114" s="22">
        <v>13.1</v>
      </c>
      <c r="AH114" s="22">
        <v>405</v>
      </c>
      <c r="AI114" s="22">
        <v>4.5999999999999996</v>
      </c>
      <c r="AJ114" s="22">
        <v>332</v>
      </c>
      <c r="AK114" s="22">
        <v>29.2</v>
      </c>
      <c r="AL114" s="22">
        <v>358</v>
      </c>
      <c r="AM114" s="22">
        <v>28.7</v>
      </c>
      <c r="AN114" s="22">
        <v>6.09</v>
      </c>
      <c r="AO114" s="22">
        <v>17.25</v>
      </c>
      <c r="AP114" s="22">
        <v>9.91</v>
      </c>
      <c r="AQ114" s="22">
        <v>4.2300000000000004</v>
      </c>
      <c r="AR114" s="22">
        <v>0.64</v>
      </c>
      <c r="AS114" s="22">
        <v>3.97</v>
      </c>
      <c r="AT114" s="22">
        <v>4.0000000000000001E-3</v>
      </c>
      <c r="AU114" s="22">
        <v>0.72</v>
      </c>
      <c r="AV114" s="22">
        <v>5.58</v>
      </c>
      <c r="AW114" s="22">
        <v>8.59</v>
      </c>
      <c r="AX114" s="22">
        <v>0.48</v>
      </c>
      <c r="AY114" s="22">
        <v>0.43</v>
      </c>
      <c r="AZ114" s="22">
        <v>10.65</v>
      </c>
      <c r="BA114" s="22">
        <v>97.24</v>
      </c>
      <c r="BB114" s="22" t="s">
        <v>78</v>
      </c>
      <c r="BC114" s="22" t="s">
        <v>78</v>
      </c>
      <c r="BD114" s="22" t="s">
        <v>78</v>
      </c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8"/>
    </row>
    <row r="115" spans="1:103" x14ac:dyDescent="0.2">
      <c r="A115" s="19" t="s">
        <v>75</v>
      </c>
      <c r="B115" s="24">
        <v>98</v>
      </c>
      <c r="C115" s="24">
        <v>99</v>
      </c>
      <c r="D115" s="25" t="s">
        <v>216</v>
      </c>
      <c r="E115" s="25" t="s">
        <v>77</v>
      </c>
      <c r="F115" s="21">
        <v>990042</v>
      </c>
      <c r="G115" s="22">
        <v>4710</v>
      </c>
      <c r="H115" s="26">
        <v>16300</v>
      </c>
      <c r="I115" s="22">
        <v>19</v>
      </c>
      <c r="J115" s="22">
        <v>0.4</v>
      </c>
      <c r="K115" s="22">
        <v>45.9</v>
      </c>
      <c r="L115" s="22">
        <v>14.8</v>
      </c>
      <c r="M115" s="22">
        <v>66.599999999999994</v>
      </c>
      <c r="N115" s="22">
        <v>21.1</v>
      </c>
      <c r="O115" s="22">
        <v>123</v>
      </c>
      <c r="P115" s="22">
        <v>3.35</v>
      </c>
      <c r="Q115" s="22">
        <v>6.4</v>
      </c>
      <c r="R115" s="26">
        <v>11800</v>
      </c>
      <c r="S115" s="22">
        <v>1.77</v>
      </c>
      <c r="T115" s="22">
        <v>2160</v>
      </c>
      <c r="U115" s="22">
        <v>3830</v>
      </c>
      <c r="V115" s="26">
        <v>1345</v>
      </c>
      <c r="W115" s="22">
        <v>46.5</v>
      </c>
      <c r="X115" s="22">
        <v>9.1999999999999993</v>
      </c>
      <c r="Y115" s="22">
        <v>295</v>
      </c>
      <c r="Z115" s="22">
        <v>6.7</v>
      </c>
      <c r="AA115" s="22">
        <v>3480</v>
      </c>
      <c r="AB115" s="22">
        <v>6.5</v>
      </c>
      <c r="AC115" s="22">
        <v>16.55</v>
      </c>
      <c r="AD115" s="22">
        <v>206</v>
      </c>
      <c r="AE115" s="22">
        <v>0.65</v>
      </c>
      <c r="AF115" s="22">
        <v>1.86</v>
      </c>
      <c r="AG115" s="22">
        <v>7.8</v>
      </c>
      <c r="AH115" s="22">
        <v>571</v>
      </c>
      <c r="AI115" s="22">
        <v>5.5</v>
      </c>
      <c r="AJ115" s="22">
        <v>134.5</v>
      </c>
      <c r="AK115" s="22">
        <v>12.1</v>
      </c>
      <c r="AL115" s="22">
        <v>213</v>
      </c>
      <c r="AM115" s="22">
        <v>28</v>
      </c>
      <c r="AN115" s="22">
        <v>5.39</v>
      </c>
      <c r="AO115" s="22">
        <v>23</v>
      </c>
      <c r="AP115" s="22">
        <v>6.99</v>
      </c>
      <c r="AQ115" s="22">
        <v>2.19</v>
      </c>
      <c r="AR115" s="22">
        <v>0.51</v>
      </c>
      <c r="AS115" s="22">
        <v>3.43</v>
      </c>
      <c r="AT115" s="22">
        <v>4.0000000000000001E-3</v>
      </c>
      <c r="AU115" s="22">
        <v>1</v>
      </c>
      <c r="AV115" s="22">
        <v>6.68</v>
      </c>
      <c r="AW115" s="22">
        <v>5.88</v>
      </c>
      <c r="AX115" s="22">
        <v>0.42</v>
      </c>
      <c r="AY115" s="22">
        <v>0.51</v>
      </c>
      <c r="AZ115" s="22">
        <v>11.45</v>
      </c>
      <c r="BA115" s="22">
        <v>95.45</v>
      </c>
      <c r="BB115" s="22" t="s">
        <v>78</v>
      </c>
      <c r="BC115" s="22" t="s">
        <v>78</v>
      </c>
      <c r="BD115" s="22" t="s">
        <v>78</v>
      </c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8"/>
    </row>
    <row r="116" spans="1:103" x14ac:dyDescent="0.2">
      <c r="A116" s="19" t="s">
        <v>75</v>
      </c>
      <c r="B116" s="24">
        <v>99</v>
      </c>
      <c r="C116" s="24">
        <v>100</v>
      </c>
      <c r="D116" s="25" t="s">
        <v>217</v>
      </c>
      <c r="E116" s="25" t="s">
        <v>77</v>
      </c>
      <c r="F116" s="21">
        <v>990042</v>
      </c>
      <c r="G116" s="22">
        <v>1200</v>
      </c>
      <c r="H116" s="26">
        <v>12400</v>
      </c>
      <c r="I116" s="22">
        <v>38</v>
      </c>
      <c r="J116" s="22">
        <v>1.6</v>
      </c>
      <c r="K116" s="22">
        <v>29.5</v>
      </c>
      <c r="L116" s="22">
        <v>10.4</v>
      </c>
      <c r="M116" s="22">
        <v>38.9</v>
      </c>
      <c r="N116" s="22">
        <v>23.7</v>
      </c>
      <c r="O116" s="22">
        <v>74</v>
      </c>
      <c r="P116" s="22">
        <v>4.72</v>
      </c>
      <c r="Q116" s="22">
        <v>4.5999999999999996</v>
      </c>
      <c r="R116" s="22">
        <v>9960</v>
      </c>
      <c r="S116" s="22">
        <v>1.2</v>
      </c>
      <c r="T116" s="22">
        <v>2410</v>
      </c>
      <c r="U116" s="22">
        <v>2460</v>
      </c>
      <c r="V116" s="22">
        <v>957</v>
      </c>
      <c r="W116" s="22">
        <v>46.9</v>
      </c>
      <c r="X116" s="22">
        <v>11.4</v>
      </c>
      <c r="Y116" s="22">
        <v>184</v>
      </c>
      <c r="Z116" s="22">
        <v>6.5</v>
      </c>
      <c r="AA116" s="22">
        <v>2810</v>
      </c>
      <c r="AB116" s="22">
        <v>5.6</v>
      </c>
      <c r="AC116" s="22">
        <v>10.85</v>
      </c>
      <c r="AD116" s="22">
        <v>107.5</v>
      </c>
      <c r="AE116" s="22">
        <v>1.37</v>
      </c>
      <c r="AF116" s="22">
        <v>1.26</v>
      </c>
      <c r="AG116" s="22">
        <v>8.59</v>
      </c>
      <c r="AH116" s="22">
        <v>612</v>
      </c>
      <c r="AI116" s="22">
        <v>3.2</v>
      </c>
      <c r="AJ116" s="22">
        <v>94.8</v>
      </c>
      <c r="AK116" s="22">
        <v>8.59</v>
      </c>
      <c r="AL116" s="22">
        <v>188</v>
      </c>
      <c r="AM116" s="22">
        <v>34</v>
      </c>
      <c r="AN116" s="22">
        <v>2.89</v>
      </c>
      <c r="AO116" s="22">
        <v>21.1</v>
      </c>
      <c r="AP116" s="22">
        <v>8.85</v>
      </c>
      <c r="AQ116" s="22">
        <v>4.5199999999999996</v>
      </c>
      <c r="AR116" s="22">
        <v>1.39</v>
      </c>
      <c r="AS116" s="22">
        <v>1.46</v>
      </c>
      <c r="AT116" s="22">
        <v>6.0000000000000001E-3</v>
      </c>
      <c r="AU116" s="22">
        <v>2.15</v>
      </c>
      <c r="AV116" s="22">
        <v>5.18</v>
      </c>
      <c r="AW116" s="22">
        <v>3.34</v>
      </c>
      <c r="AX116" s="22">
        <v>0.32</v>
      </c>
      <c r="AY116" s="22">
        <v>0.13</v>
      </c>
      <c r="AZ116" s="22">
        <v>12.95</v>
      </c>
      <c r="BA116" s="22">
        <v>98.29</v>
      </c>
      <c r="BB116" s="22" t="s">
        <v>78</v>
      </c>
      <c r="BC116" s="22" t="s">
        <v>78</v>
      </c>
      <c r="BD116" s="22" t="s">
        <v>78</v>
      </c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8"/>
    </row>
    <row r="117" spans="1:103" x14ac:dyDescent="0.2">
      <c r="A117" s="19" t="s">
        <v>75</v>
      </c>
      <c r="B117" s="24">
        <v>100</v>
      </c>
      <c r="C117" s="24">
        <v>101</v>
      </c>
      <c r="D117" s="25" t="s">
        <v>218</v>
      </c>
      <c r="E117" s="25" t="s">
        <v>77</v>
      </c>
      <c r="F117" s="21">
        <v>990042</v>
      </c>
      <c r="G117" s="22">
        <v>723</v>
      </c>
      <c r="H117" s="22">
        <v>5770</v>
      </c>
      <c r="I117" s="22">
        <v>55</v>
      </c>
      <c r="J117" s="22">
        <v>2.14</v>
      </c>
      <c r="K117" s="22">
        <v>20.100000000000001</v>
      </c>
      <c r="L117" s="22">
        <v>6.72</v>
      </c>
      <c r="M117" s="22">
        <v>30.5</v>
      </c>
      <c r="N117" s="22">
        <v>20.399999999999999</v>
      </c>
      <c r="O117" s="22">
        <v>53.7</v>
      </c>
      <c r="P117" s="22">
        <v>5.87</v>
      </c>
      <c r="Q117" s="22">
        <v>2.78</v>
      </c>
      <c r="R117" s="22">
        <v>3610</v>
      </c>
      <c r="S117" s="22">
        <v>0.83</v>
      </c>
      <c r="T117" s="22">
        <v>836</v>
      </c>
      <c r="U117" s="22">
        <v>1585</v>
      </c>
      <c r="V117" s="22">
        <v>546</v>
      </c>
      <c r="W117" s="22">
        <v>66.099999999999994</v>
      </c>
      <c r="X117" s="22">
        <v>11.6</v>
      </c>
      <c r="Y117" s="22">
        <v>135.5</v>
      </c>
      <c r="Z117" s="22">
        <v>21.9</v>
      </c>
      <c r="AA117" s="22">
        <v>1680</v>
      </c>
      <c r="AB117" s="22">
        <v>3.7</v>
      </c>
      <c r="AC117" s="22">
        <v>6.26</v>
      </c>
      <c r="AD117" s="22">
        <v>91.3</v>
      </c>
      <c r="AE117" s="22">
        <v>0.73</v>
      </c>
      <c r="AF117" s="22">
        <v>0.9</v>
      </c>
      <c r="AG117" s="22">
        <v>2.13</v>
      </c>
      <c r="AH117" s="22">
        <v>959</v>
      </c>
      <c r="AI117" s="22">
        <v>1.5</v>
      </c>
      <c r="AJ117" s="22">
        <v>61.5</v>
      </c>
      <c r="AK117" s="22">
        <v>5.5</v>
      </c>
      <c r="AL117" s="22">
        <v>221</v>
      </c>
      <c r="AM117" s="22">
        <v>29.5</v>
      </c>
      <c r="AN117" s="22">
        <v>2.87</v>
      </c>
      <c r="AO117" s="22">
        <v>24</v>
      </c>
      <c r="AP117" s="22">
        <v>12.9</v>
      </c>
      <c r="AQ117" s="22">
        <v>4.6399999999999997</v>
      </c>
      <c r="AR117" s="22">
        <v>2.08</v>
      </c>
      <c r="AS117" s="22">
        <v>1.76</v>
      </c>
      <c r="AT117" s="22">
        <v>8.0000000000000002E-3</v>
      </c>
      <c r="AU117" s="22">
        <v>1.1399999999999999</v>
      </c>
      <c r="AV117" s="22">
        <v>4.09</v>
      </c>
      <c r="AW117" s="22">
        <v>1.26</v>
      </c>
      <c r="AX117" s="22">
        <v>0.19</v>
      </c>
      <c r="AY117" s="22">
        <v>0.08</v>
      </c>
      <c r="AZ117" s="22">
        <v>15.55</v>
      </c>
      <c r="BA117" s="22">
        <v>100.07</v>
      </c>
      <c r="BB117" s="22">
        <v>0.01</v>
      </c>
      <c r="BC117" s="22" t="s">
        <v>78</v>
      </c>
      <c r="BD117" s="22" t="s">
        <v>78</v>
      </c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8"/>
    </row>
    <row r="118" spans="1:103" x14ac:dyDescent="0.2">
      <c r="A118" s="19" t="s">
        <v>75</v>
      </c>
      <c r="B118" s="24">
        <v>101</v>
      </c>
      <c r="C118" s="24">
        <v>102</v>
      </c>
      <c r="D118" s="25" t="s">
        <v>219</v>
      </c>
      <c r="E118" s="25" t="s">
        <v>77</v>
      </c>
      <c r="F118" s="21">
        <v>990042</v>
      </c>
      <c r="G118" s="22">
        <v>984</v>
      </c>
      <c r="H118" s="22">
        <v>879</v>
      </c>
      <c r="I118" s="22">
        <v>26</v>
      </c>
      <c r="J118" s="22">
        <v>2.2200000000000002</v>
      </c>
      <c r="K118" s="22">
        <v>10.85</v>
      </c>
      <c r="L118" s="22">
        <v>5.35</v>
      </c>
      <c r="M118" s="22">
        <v>5.99</v>
      </c>
      <c r="N118" s="22">
        <v>27.2</v>
      </c>
      <c r="O118" s="22">
        <v>13.8</v>
      </c>
      <c r="P118" s="22">
        <v>11.85</v>
      </c>
      <c r="Q118" s="22">
        <v>2.25</v>
      </c>
      <c r="R118" s="22">
        <v>521</v>
      </c>
      <c r="S118" s="22">
        <v>0.7</v>
      </c>
      <c r="T118" s="26">
        <v>4020</v>
      </c>
      <c r="U118" s="22">
        <v>234</v>
      </c>
      <c r="V118" s="22">
        <v>78.599999999999994</v>
      </c>
      <c r="W118" s="22">
        <v>65.5</v>
      </c>
      <c r="X118" s="22">
        <v>8.6</v>
      </c>
      <c r="Y118" s="22">
        <v>23.2</v>
      </c>
      <c r="Z118" s="22">
        <v>7.7</v>
      </c>
      <c r="AA118" s="22">
        <v>779</v>
      </c>
      <c r="AB118" s="22">
        <v>3.6</v>
      </c>
      <c r="AC118" s="22">
        <v>2.13</v>
      </c>
      <c r="AD118" s="22">
        <v>12.3</v>
      </c>
      <c r="AE118" s="22">
        <v>1.79</v>
      </c>
      <c r="AF118" s="22">
        <v>0.72</v>
      </c>
      <c r="AG118" s="22">
        <v>2.35</v>
      </c>
      <c r="AH118" s="22">
        <v>979</v>
      </c>
      <c r="AI118" s="22">
        <v>3.5</v>
      </c>
      <c r="AJ118" s="22">
        <v>54.7</v>
      </c>
      <c r="AK118" s="22">
        <v>4.8899999999999997</v>
      </c>
      <c r="AL118" s="22">
        <v>561</v>
      </c>
      <c r="AM118" s="22">
        <v>38.5</v>
      </c>
      <c r="AN118" s="22">
        <v>4.72</v>
      </c>
      <c r="AO118" s="22">
        <v>28.8</v>
      </c>
      <c r="AP118" s="22">
        <v>6.57</v>
      </c>
      <c r="AQ118" s="22">
        <v>4.8499999999999996</v>
      </c>
      <c r="AR118" s="22">
        <v>1.44</v>
      </c>
      <c r="AS118" s="22">
        <v>2.0499999999999998</v>
      </c>
      <c r="AT118" s="22">
        <v>5.0000000000000001E-3</v>
      </c>
      <c r="AU118" s="22">
        <v>2.78</v>
      </c>
      <c r="AV118" s="22">
        <v>0.88</v>
      </c>
      <c r="AW118" s="22">
        <v>0.67</v>
      </c>
      <c r="AX118" s="22">
        <v>0.08</v>
      </c>
      <c r="AY118" s="22">
        <v>0.11</v>
      </c>
      <c r="AZ118" s="22">
        <v>8.35</v>
      </c>
      <c r="BA118" s="22">
        <v>99.81</v>
      </c>
      <c r="BB118" s="22" t="s">
        <v>78</v>
      </c>
      <c r="BC118" s="22" t="s">
        <v>78</v>
      </c>
      <c r="BD118" s="22" t="s">
        <v>78</v>
      </c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8"/>
    </row>
    <row r="119" spans="1:103" x14ac:dyDescent="0.2">
      <c r="A119" s="19" t="s">
        <v>75</v>
      </c>
      <c r="B119" s="24">
        <v>102</v>
      </c>
      <c r="C119" s="24">
        <v>103</v>
      </c>
      <c r="D119" s="25" t="s">
        <v>220</v>
      </c>
      <c r="E119" s="25" t="s">
        <v>77</v>
      </c>
      <c r="F119" s="21">
        <v>990042</v>
      </c>
      <c r="G119" s="22">
        <v>3680</v>
      </c>
      <c r="H119" s="22">
        <v>2210</v>
      </c>
      <c r="I119" s="22">
        <v>16</v>
      </c>
      <c r="J119" s="22">
        <v>1.59</v>
      </c>
      <c r="K119" s="22">
        <v>15.6</v>
      </c>
      <c r="L119" s="22">
        <v>7.35</v>
      </c>
      <c r="M119" s="22">
        <v>12.15</v>
      </c>
      <c r="N119" s="22">
        <v>24.2</v>
      </c>
      <c r="O119" s="22">
        <v>26.5</v>
      </c>
      <c r="P119" s="22">
        <v>12.2</v>
      </c>
      <c r="Q119" s="22">
        <v>2.78</v>
      </c>
      <c r="R119" s="22">
        <v>1680</v>
      </c>
      <c r="S119" s="22">
        <v>0.77</v>
      </c>
      <c r="T119" s="22">
        <v>307</v>
      </c>
      <c r="U119" s="22">
        <v>507</v>
      </c>
      <c r="V119" s="22">
        <v>177.5</v>
      </c>
      <c r="W119" s="22">
        <v>78.900000000000006</v>
      </c>
      <c r="X119" s="22">
        <v>5.9</v>
      </c>
      <c r="Y119" s="22">
        <v>48.2</v>
      </c>
      <c r="Z119" s="22">
        <v>5.3</v>
      </c>
      <c r="AA119" s="22">
        <v>1095</v>
      </c>
      <c r="AB119" s="22">
        <v>5.2</v>
      </c>
      <c r="AC119" s="22">
        <v>3.86</v>
      </c>
      <c r="AD119" s="22">
        <v>25</v>
      </c>
      <c r="AE119" s="22">
        <v>1.98</v>
      </c>
      <c r="AF119" s="22">
        <v>0.86</v>
      </c>
      <c r="AG119" s="22">
        <v>3.57</v>
      </c>
      <c r="AH119" s="22">
        <v>564</v>
      </c>
      <c r="AI119" s="22">
        <v>3.6</v>
      </c>
      <c r="AJ119" s="22">
        <v>73</v>
      </c>
      <c r="AK119" s="22">
        <v>5.52</v>
      </c>
      <c r="AL119" s="22">
        <v>617</v>
      </c>
      <c r="AM119" s="22">
        <v>36.4</v>
      </c>
      <c r="AN119" s="22">
        <v>12.85</v>
      </c>
      <c r="AO119" s="22">
        <v>18.2</v>
      </c>
      <c r="AP119" s="22">
        <v>8.39</v>
      </c>
      <c r="AQ119" s="22">
        <v>4.57</v>
      </c>
      <c r="AR119" s="22">
        <v>0.66</v>
      </c>
      <c r="AS119" s="22">
        <v>3.53</v>
      </c>
      <c r="AT119" s="22">
        <v>3.0000000000000001E-3</v>
      </c>
      <c r="AU119" s="22">
        <v>2.91</v>
      </c>
      <c r="AV119" s="22">
        <v>0.75</v>
      </c>
      <c r="AW119" s="22">
        <v>1.94</v>
      </c>
      <c r="AX119" s="22">
        <v>0.12</v>
      </c>
      <c r="AY119" s="22">
        <v>0.4</v>
      </c>
      <c r="AZ119" s="22">
        <v>9.49</v>
      </c>
      <c r="BA119" s="22">
        <v>100.21</v>
      </c>
      <c r="BB119" s="22" t="s">
        <v>78</v>
      </c>
      <c r="BC119" s="22" t="s">
        <v>78</v>
      </c>
      <c r="BD119" s="22" t="s">
        <v>78</v>
      </c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8"/>
    </row>
    <row r="120" spans="1:103" x14ac:dyDescent="0.2">
      <c r="A120" s="19" t="s">
        <v>75</v>
      </c>
      <c r="B120" s="24">
        <v>103</v>
      </c>
      <c r="C120" s="24">
        <v>104</v>
      </c>
      <c r="D120" s="25" t="s">
        <v>221</v>
      </c>
      <c r="E120" s="25" t="s">
        <v>77</v>
      </c>
      <c r="F120" s="21">
        <v>990042</v>
      </c>
      <c r="G120" s="22">
        <v>2740</v>
      </c>
      <c r="H120" s="22">
        <v>451</v>
      </c>
      <c r="I120" s="22">
        <v>17</v>
      </c>
      <c r="J120" s="22">
        <v>1.81</v>
      </c>
      <c r="K120" s="22">
        <v>11.8</v>
      </c>
      <c r="L120" s="22">
        <v>5.27</v>
      </c>
      <c r="M120" s="22">
        <v>6.32</v>
      </c>
      <c r="N120" s="22">
        <v>23</v>
      </c>
      <c r="O120" s="22">
        <v>15.25</v>
      </c>
      <c r="P120" s="22">
        <v>11.25</v>
      </c>
      <c r="Q120" s="22">
        <v>2.17</v>
      </c>
      <c r="R120" s="22">
        <v>258</v>
      </c>
      <c r="S120" s="22">
        <v>0.63</v>
      </c>
      <c r="T120" s="22">
        <v>2270</v>
      </c>
      <c r="U120" s="22">
        <v>147</v>
      </c>
      <c r="V120" s="22">
        <v>43.8</v>
      </c>
      <c r="W120" s="22">
        <v>82.5</v>
      </c>
      <c r="X120" s="22">
        <v>8.1</v>
      </c>
      <c r="Y120" s="22">
        <v>21.2</v>
      </c>
      <c r="Z120" s="22">
        <v>7.7</v>
      </c>
      <c r="AA120" s="22">
        <v>1040</v>
      </c>
      <c r="AB120" s="22">
        <v>7.6</v>
      </c>
      <c r="AC120" s="22">
        <v>2.21</v>
      </c>
      <c r="AD120" s="22">
        <v>15.75</v>
      </c>
      <c r="AE120" s="22">
        <v>2.0299999999999998</v>
      </c>
      <c r="AF120" s="22">
        <v>0.76</v>
      </c>
      <c r="AG120" s="22">
        <v>3</v>
      </c>
      <c r="AH120" s="22">
        <v>570</v>
      </c>
      <c r="AI120" s="22">
        <v>3.3</v>
      </c>
      <c r="AJ120" s="22">
        <v>57.2</v>
      </c>
      <c r="AK120" s="22">
        <v>4.6500000000000004</v>
      </c>
      <c r="AL120" s="22">
        <v>515</v>
      </c>
      <c r="AM120" s="22">
        <v>37.4</v>
      </c>
      <c r="AN120" s="22">
        <v>11.7</v>
      </c>
      <c r="AO120" s="22">
        <v>18.149999999999999</v>
      </c>
      <c r="AP120" s="22">
        <v>7.92</v>
      </c>
      <c r="AQ120" s="22">
        <v>5.65</v>
      </c>
      <c r="AR120" s="22">
        <v>1.04</v>
      </c>
      <c r="AS120" s="22">
        <v>3.49</v>
      </c>
      <c r="AT120" s="22">
        <v>4.0000000000000001E-3</v>
      </c>
      <c r="AU120" s="22">
        <v>3.03</v>
      </c>
      <c r="AV120" s="22">
        <v>0.78</v>
      </c>
      <c r="AW120" s="22">
        <v>1.56</v>
      </c>
      <c r="AX120" s="22">
        <v>0.11</v>
      </c>
      <c r="AY120" s="22">
        <v>0.3</v>
      </c>
      <c r="AZ120" s="22">
        <v>9.0299999999999994</v>
      </c>
      <c r="BA120" s="22">
        <v>100.16</v>
      </c>
      <c r="BB120" s="22" t="s">
        <v>78</v>
      </c>
      <c r="BC120" s="22" t="s">
        <v>78</v>
      </c>
      <c r="BD120" s="22" t="s">
        <v>78</v>
      </c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8"/>
    </row>
    <row r="121" spans="1:103" x14ac:dyDescent="0.2">
      <c r="A121" s="19" t="s">
        <v>75</v>
      </c>
      <c r="B121" s="2" t="s">
        <v>136</v>
      </c>
      <c r="C121" s="2"/>
      <c r="D121" s="27" t="s">
        <v>222</v>
      </c>
      <c r="E121" s="27" t="s">
        <v>107</v>
      </c>
      <c r="F121" s="21">
        <v>990042</v>
      </c>
      <c r="G121" s="22">
        <v>7970</v>
      </c>
      <c r="H121" s="22">
        <v>8220</v>
      </c>
      <c r="I121" s="22">
        <v>49</v>
      </c>
      <c r="J121" s="22">
        <v>2.04</v>
      </c>
      <c r="K121" s="22">
        <v>39.5</v>
      </c>
      <c r="L121" s="22">
        <v>10.6</v>
      </c>
      <c r="M121" s="22">
        <v>44.1</v>
      </c>
      <c r="N121" s="22">
        <v>11.8</v>
      </c>
      <c r="O121" s="22">
        <v>92.5</v>
      </c>
      <c r="P121" s="22">
        <v>0.77</v>
      </c>
      <c r="Q121" s="22">
        <v>5.24</v>
      </c>
      <c r="R121" s="22">
        <v>6680</v>
      </c>
      <c r="S121" s="22">
        <v>0.77</v>
      </c>
      <c r="T121" s="22">
        <v>327</v>
      </c>
      <c r="U121" s="22">
        <v>1680</v>
      </c>
      <c r="V121" s="22">
        <v>644</v>
      </c>
      <c r="W121" s="22">
        <v>54.3</v>
      </c>
      <c r="X121" s="22">
        <v>7</v>
      </c>
      <c r="Y121" s="22">
        <v>170</v>
      </c>
      <c r="Z121" s="22">
        <v>4.4000000000000004</v>
      </c>
      <c r="AA121" s="26" t="s">
        <v>97</v>
      </c>
      <c r="AB121" s="22">
        <v>1.5</v>
      </c>
      <c r="AC121" s="22">
        <v>12.4</v>
      </c>
      <c r="AD121" s="22">
        <v>276</v>
      </c>
      <c r="AE121" s="22">
        <v>0.25</v>
      </c>
      <c r="AF121" s="22">
        <v>1.2</v>
      </c>
      <c r="AG121" s="22">
        <v>2.63</v>
      </c>
      <c r="AH121" s="22">
        <v>43</v>
      </c>
      <c r="AI121" s="22">
        <v>3</v>
      </c>
      <c r="AJ121" s="22">
        <v>111.5</v>
      </c>
      <c r="AK121" s="22">
        <v>5.94</v>
      </c>
      <c r="AL121" s="22">
        <v>29</v>
      </c>
      <c r="AM121" s="22">
        <v>24.5</v>
      </c>
      <c r="AN121" s="22">
        <v>7.1</v>
      </c>
      <c r="AO121" s="22">
        <v>8.44</v>
      </c>
      <c r="AP121" s="22">
        <v>21.3</v>
      </c>
      <c r="AQ121" s="22">
        <v>3.74</v>
      </c>
      <c r="AR121" s="22">
        <v>3.38</v>
      </c>
      <c r="AS121" s="22">
        <v>0.87</v>
      </c>
      <c r="AT121" s="22">
        <v>7.0000000000000001E-3</v>
      </c>
      <c r="AU121" s="22">
        <v>0.38</v>
      </c>
      <c r="AV121" s="22">
        <v>1.18</v>
      </c>
      <c r="AW121" s="22">
        <v>0.41</v>
      </c>
      <c r="AX121" s="22">
        <v>1.86</v>
      </c>
      <c r="AY121" s="22">
        <v>0.87</v>
      </c>
      <c r="AZ121" s="22">
        <v>23.5</v>
      </c>
      <c r="BA121" s="22">
        <v>97.54</v>
      </c>
      <c r="BB121" s="22"/>
      <c r="BC121" s="22"/>
      <c r="BD121" s="22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8"/>
    </row>
    <row r="122" spans="1:103" x14ac:dyDescent="0.2">
      <c r="A122" s="19" t="s">
        <v>75</v>
      </c>
      <c r="B122" s="24">
        <v>104</v>
      </c>
      <c r="C122" s="24">
        <v>105</v>
      </c>
      <c r="D122" s="25" t="s">
        <v>223</v>
      </c>
      <c r="E122" s="25" t="s">
        <v>77</v>
      </c>
      <c r="F122" s="21">
        <v>990042</v>
      </c>
      <c r="G122" s="22">
        <v>2100</v>
      </c>
      <c r="H122" s="22">
        <v>1720</v>
      </c>
      <c r="I122" s="22">
        <v>17</v>
      </c>
      <c r="J122" s="22">
        <v>1.93</v>
      </c>
      <c r="K122" s="22">
        <v>17.05</v>
      </c>
      <c r="L122" s="22">
        <v>8.32</v>
      </c>
      <c r="M122" s="22">
        <v>10.1</v>
      </c>
      <c r="N122" s="22">
        <v>21</v>
      </c>
      <c r="O122" s="22">
        <v>27</v>
      </c>
      <c r="P122" s="22">
        <v>16.100000000000001</v>
      </c>
      <c r="Q122" s="22">
        <v>3.07</v>
      </c>
      <c r="R122" s="22">
        <v>1355</v>
      </c>
      <c r="S122" s="22">
        <v>0.94</v>
      </c>
      <c r="T122" s="22">
        <v>244</v>
      </c>
      <c r="U122" s="22">
        <v>412</v>
      </c>
      <c r="V122" s="22">
        <v>150.5</v>
      </c>
      <c r="W122" s="22">
        <v>75.3</v>
      </c>
      <c r="X122" s="22">
        <v>7.4</v>
      </c>
      <c r="Y122" s="22">
        <v>40.4</v>
      </c>
      <c r="Z122" s="22">
        <v>5.6</v>
      </c>
      <c r="AA122" s="22">
        <v>1160</v>
      </c>
      <c r="AB122" s="22">
        <v>5.3</v>
      </c>
      <c r="AC122" s="22">
        <v>3.72</v>
      </c>
      <c r="AD122" s="22">
        <v>30.4</v>
      </c>
      <c r="AE122" s="22">
        <v>2.4900000000000002</v>
      </c>
      <c r="AF122" s="22">
        <v>1.06</v>
      </c>
      <c r="AG122" s="22">
        <v>3.63</v>
      </c>
      <c r="AH122" s="22">
        <v>914</v>
      </c>
      <c r="AI122" s="22">
        <v>2.1</v>
      </c>
      <c r="AJ122" s="22">
        <v>78.900000000000006</v>
      </c>
      <c r="AK122" s="22">
        <v>6.22</v>
      </c>
      <c r="AL122" s="22">
        <v>782</v>
      </c>
      <c r="AM122" s="22">
        <v>34.299999999999997</v>
      </c>
      <c r="AN122" s="22">
        <v>8.69</v>
      </c>
      <c r="AO122" s="22">
        <v>24.3</v>
      </c>
      <c r="AP122" s="22">
        <v>9.09</v>
      </c>
      <c r="AQ122" s="22">
        <v>5.15</v>
      </c>
      <c r="AR122" s="22">
        <v>0.98</v>
      </c>
      <c r="AS122" s="22">
        <v>2.58</v>
      </c>
      <c r="AT122" s="22">
        <v>3.0000000000000001E-3</v>
      </c>
      <c r="AU122" s="22">
        <v>3.74</v>
      </c>
      <c r="AV122" s="22">
        <v>0.64</v>
      </c>
      <c r="AW122" s="22">
        <v>2.06</v>
      </c>
      <c r="AX122" s="22">
        <v>0.12</v>
      </c>
      <c r="AY122" s="22">
        <v>0.23</v>
      </c>
      <c r="AZ122" s="22">
        <v>8.1</v>
      </c>
      <c r="BA122" s="22">
        <v>99.98</v>
      </c>
      <c r="BB122" s="22" t="s">
        <v>78</v>
      </c>
      <c r="BC122" s="22" t="s">
        <v>78</v>
      </c>
      <c r="BD122" s="22" t="s">
        <v>78</v>
      </c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8"/>
    </row>
    <row r="123" spans="1:103" x14ac:dyDescent="0.2">
      <c r="A123" s="19" t="s">
        <v>75</v>
      </c>
      <c r="B123" s="24">
        <v>105</v>
      </c>
      <c r="C123" s="24">
        <v>106</v>
      </c>
      <c r="D123" s="25" t="s">
        <v>224</v>
      </c>
      <c r="E123" s="25" t="s">
        <v>77</v>
      </c>
      <c r="F123" s="21">
        <v>990043</v>
      </c>
      <c r="G123" s="22">
        <v>3750</v>
      </c>
      <c r="H123" s="22">
        <v>333</v>
      </c>
      <c r="I123" s="22">
        <v>15</v>
      </c>
      <c r="J123" s="22">
        <v>1.72</v>
      </c>
      <c r="K123" s="22">
        <v>18.100000000000001</v>
      </c>
      <c r="L123" s="22">
        <v>10.55</v>
      </c>
      <c r="M123" s="22">
        <v>6.83</v>
      </c>
      <c r="N123" s="22">
        <v>20.6</v>
      </c>
      <c r="O123" s="22">
        <v>21.9</v>
      </c>
      <c r="P123" s="22">
        <v>21.5</v>
      </c>
      <c r="Q123" s="22">
        <v>3.72</v>
      </c>
      <c r="R123" s="22">
        <v>206</v>
      </c>
      <c r="S123" s="22">
        <v>1.2</v>
      </c>
      <c r="T123" s="22">
        <v>209</v>
      </c>
      <c r="U123" s="22">
        <v>120</v>
      </c>
      <c r="V123" s="22">
        <v>34.700000000000003</v>
      </c>
      <c r="W123" s="22">
        <v>57.7</v>
      </c>
      <c r="X123" s="22">
        <v>5.0999999999999996</v>
      </c>
      <c r="Y123" s="22">
        <v>21.9</v>
      </c>
      <c r="Z123" s="22">
        <v>5.2</v>
      </c>
      <c r="AA123" s="22">
        <v>1005</v>
      </c>
      <c r="AB123" s="22">
        <v>5</v>
      </c>
      <c r="AC123" s="22">
        <v>3.27</v>
      </c>
      <c r="AD123" s="22">
        <v>12.2</v>
      </c>
      <c r="AE123" s="22">
        <v>2.64</v>
      </c>
      <c r="AF123" s="22">
        <v>1.33</v>
      </c>
      <c r="AG123" s="22">
        <v>3.06</v>
      </c>
      <c r="AH123" s="22">
        <v>658</v>
      </c>
      <c r="AI123" s="22">
        <v>1.7</v>
      </c>
      <c r="AJ123" s="22">
        <v>95.3</v>
      </c>
      <c r="AK123" s="22">
        <v>8.16</v>
      </c>
      <c r="AL123" s="22">
        <v>1025</v>
      </c>
      <c r="AM123" s="22">
        <v>36.5</v>
      </c>
      <c r="AN123" s="22">
        <v>12.2</v>
      </c>
      <c r="AO123" s="22">
        <v>18.399999999999999</v>
      </c>
      <c r="AP123" s="22">
        <v>10.55</v>
      </c>
      <c r="AQ123" s="22">
        <v>4.74</v>
      </c>
      <c r="AR123" s="22">
        <v>0.71</v>
      </c>
      <c r="AS123" s="22">
        <v>2.69</v>
      </c>
      <c r="AT123" s="22">
        <v>3.0000000000000001E-3</v>
      </c>
      <c r="AU123" s="22">
        <v>3.92</v>
      </c>
      <c r="AV123" s="22">
        <v>0.45</v>
      </c>
      <c r="AW123" s="22">
        <v>1.42</v>
      </c>
      <c r="AX123" s="22">
        <v>0.1</v>
      </c>
      <c r="AY123" s="22">
        <v>0.42</v>
      </c>
      <c r="AZ123" s="22">
        <v>8.15</v>
      </c>
      <c r="BA123" s="22">
        <v>100.25</v>
      </c>
      <c r="BB123" s="22" t="s">
        <v>78</v>
      </c>
      <c r="BC123" s="22" t="s">
        <v>78</v>
      </c>
      <c r="BD123" s="22" t="s">
        <v>78</v>
      </c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8"/>
    </row>
    <row r="124" spans="1:103" x14ac:dyDescent="0.2">
      <c r="A124" s="19" t="s">
        <v>75</v>
      </c>
      <c r="B124" s="3" t="s">
        <v>87</v>
      </c>
      <c r="C124" s="3"/>
      <c r="D124" s="33" t="s">
        <v>225</v>
      </c>
      <c r="E124" s="33" t="s">
        <v>89</v>
      </c>
      <c r="F124" s="21">
        <v>990043</v>
      </c>
      <c r="G124" s="22">
        <v>5.9</v>
      </c>
      <c r="H124" s="22">
        <v>5.2</v>
      </c>
      <c r="I124" s="22">
        <v>23</v>
      </c>
      <c r="J124" s="22">
        <v>0.05</v>
      </c>
      <c r="K124" s="22">
        <v>0.19</v>
      </c>
      <c r="L124" s="22">
        <v>0.09</v>
      </c>
      <c r="M124" s="22">
        <v>0.09</v>
      </c>
      <c r="N124" s="22">
        <v>0.2</v>
      </c>
      <c r="O124" s="22">
        <v>0.22</v>
      </c>
      <c r="P124" s="22">
        <v>0.2</v>
      </c>
      <c r="Q124" s="22">
        <v>0.04</v>
      </c>
      <c r="R124" s="22">
        <v>3.1</v>
      </c>
      <c r="S124" s="22">
        <v>0.02</v>
      </c>
      <c r="T124" s="22">
        <v>0.67</v>
      </c>
      <c r="U124" s="22">
        <v>2.1</v>
      </c>
      <c r="V124" s="22">
        <v>0.59</v>
      </c>
      <c r="W124" s="22">
        <v>0.3</v>
      </c>
      <c r="X124" s="22" t="s">
        <v>90</v>
      </c>
      <c r="Y124" s="22">
        <v>0.39</v>
      </c>
      <c r="Z124" s="22" t="s">
        <v>90</v>
      </c>
      <c r="AA124" s="22">
        <v>12.4</v>
      </c>
      <c r="AB124" s="22">
        <v>0.1</v>
      </c>
      <c r="AC124" s="22">
        <v>0.04</v>
      </c>
      <c r="AD124" s="22">
        <v>0.2</v>
      </c>
      <c r="AE124" s="22">
        <v>0.01</v>
      </c>
      <c r="AF124" s="22" t="s">
        <v>78</v>
      </c>
      <c r="AG124" s="22">
        <v>0.09</v>
      </c>
      <c r="AH124" s="22" t="s">
        <v>79</v>
      </c>
      <c r="AI124" s="22">
        <v>1.6</v>
      </c>
      <c r="AJ124" s="22">
        <v>0.6</v>
      </c>
      <c r="AK124" s="22">
        <v>0.03</v>
      </c>
      <c r="AL124" s="22">
        <v>4</v>
      </c>
      <c r="AM124" s="22">
        <v>98.8</v>
      </c>
      <c r="AN124" s="22">
        <v>7.0000000000000007E-2</v>
      </c>
      <c r="AO124" s="22">
        <v>1.1299999999999999</v>
      </c>
      <c r="AP124" s="22">
        <v>0.11</v>
      </c>
      <c r="AQ124" s="22">
        <v>7.0000000000000007E-2</v>
      </c>
      <c r="AR124" s="22">
        <v>0.01</v>
      </c>
      <c r="AS124" s="22">
        <v>0.02</v>
      </c>
      <c r="AT124" s="22">
        <v>3.0000000000000001E-3</v>
      </c>
      <c r="AU124" s="22">
        <v>0.01</v>
      </c>
      <c r="AV124" s="22">
        <v>0.02</v>
      </c>
      <c r="AW124" s="22">
        <v>0.01</v>
      </c>
      <c r="AX124" s="22" t="s">
        <v>78</v>
      </c>
      <c r="AY124" s="22" t="s">
        <v>78</v>
      </c>
      <c r="AZ124" s="22">
        <v>0.21</v>
      </c>
      <c r="BA124" s="22">
        <v>100.46</v>
      </c>
      <c r="BB124" s="22" t="s">
        <v>78</v>
      </c>
      <c r="BC124" s="22" t="s">
        <v>78</v>
      </c>
      <c r="BD124" s="22" t="s">
        <v>78</v>
      </c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8"/>
    </row>
    <row r="125" spans="1:103" x14ac:dyDescent="0.2">
      <c r="A125" s="19" t="s">
        <v>75</v>
      </c>
      <c r="B125" s="24">
        <v>106</v>
      </c>
      <c r="C125" s="24">
        <v>107</v>
      </c>
      <c r="D125" s="25" t="s">
        <v>226</v>
      </c>
      <c r="E125" s="25" t="s">
        <v>77</v>
      </c>
      <c r="F125" s="21">
        <v>990043</v>
      </c>
      <c r="G125" s="22">
        <v>2300</v>
      </c>
      <c r="H125" s="22">
        <v>251</v>
      </c>
      <c r="I125" s="22">
        <v>28</v>
      </c>
      <c r="J125" s="22">
        <v>1.28</v>
      </c>
      <c r="K125" s="22">
        <v>31.3</v>
      </c>
      <c r="L125" s="22">
        <v>16.2</v>
      </c>
      <c r="M125" s="22">
        <v>9.39</v>
      </c>
      <c r="N125" s="22">
        <v>23</v>
      </c>
      <c r="O125" s="22">
        <v>30.2</v>
      </c>
      <c r="P125" s="22">
        <v>38.799999999999997</v>
      </c>
      <c r="Q125" s="22">
        <v>6.27</v>
      </c>
      <c r="R125" s="22">
        <v>142</v>
      </c>
      <c r="S125" s="22">
        <v>2.0499999999999998</v>
      </c>
      <c r="T125" s="22">
        <v>183.5</v>
      </c>
      <c r="U125" s="22">
        <v>111</v>
      </c>
      <c r="V125" s="22">
        <v>27.2</v>
      </c>
      <c r="W125" s="22">
        <v>42.6</v>
      </c>
      <c r="X125" s="22">
        <v>8.5</v>
      </c>
      <c r="Y125" s="22">
        <v>23.8</v>
      </c>
      <c r="Z125" s="22">
        <v>9.9</v>
      </c>
      <c r="AA125" s="22">
        <v>988</v>
      </c>
      <c r="AB125" s="22">
        <v>4.8</v>
      </c>
      <c r="AC125" s="22">
        <v>5.09</v>
      </c>
      <c r="AD125" s="22">
        <v>11.9</v>
      </c>
      <c r="AE125" s="22">
        <v>3.37</v>
      </c>
      <c r="AF125" s="22">
        <v>2.27</v>
      </c>
      <c r="AG125" s="22">
        <v>2.98</v>
      </c>
      <c r="AH125" s="22">
        <v>827</v>
      </c>
      <c r="AI125" s="22">
        <v>2.4</v>
      </c>
      <c r="AJ125" s="22">
        <v>174</v>
      </c>
      <c r="AK125" s="22">
        <v>14.55</v>
      </c>
      <c r="AL125" s="22">
        <v>1905</v>
      </c>
      <c r="AM125" s="22">
        <v>35.6</v>
      </c>
      <c r="AN125" s="22">
        <v>10.1</v>
      </c>
      <c r="AO125" s="22">
        <v>19.05</v>
      </c>
      <c r="AP125" s="22">
        <v>13.4</v>
      </c>
      <c r="AQ125" s="22">
        <v>4.34</v>
      </c>
      <c r="AR125" s="22">
        <v>0.89</v>
      </c>
      <c r="AS125" s="22">
        <v>2.16</v>
      </c>
      <c r="AT125" s="22">
        <v>3.0000000000000001E-3</v>
      </c>
      <c r="AU125" s="22">
        <v>5.37</v>
      </c>
      <c r="AV125" s="22">
        <v>0.47</v>
      </c>
      <c r="AW125" s="22">
        <v>1.68</v>
      </c>
      <c r="AX125" s="22">
        <v>0.11</v>
      </c>
      <c r="AY125" s="22">
        <v>0.26</v>
      </c>
      <c r="AZ125" s="22">
        <v>7.3</v>
      </c>
      <c r="BA125" s="22">
        <v>100.73</v>
      </c>
      <c r="BB125" s="22" t="s">
        <v>78</v>
      </c>
      <c r="BC125" s="22" t="s">
        <v>78</v>
      </c>
      <c r="BD125" s="22" t="s">
        <v>78</v>
      </c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8"/>
    </row>
    <row r="126" spans="1:103" x14ac:dyDescent="0.2">
      <c r="A126" s="19" t="s">
        <v>75</v>
      </c>
      <c r="B126" s="24">
        <v>107</v>
      </c>
      <c r="C126" s="24">
        <v>108</v>
      </c>
      <c r="D126" s="25" t="s">
        <v>227</v>
      </c>
      <c r="E126" s="25" t="s">
        <v>77</v>
      </c>
      <c r="F126" s="21">
        <v>990043</v>
      </c>
      <c r="G126" s="22">
        <v>2360</v>
      </c>
      <c r="H126" s="22">
        <v>270</v>
      </c>
      <c r="I126" s="22">
        <v>14</v>
      </c>
      <c r="J126" s="22">
        <v>1.82</v>
      </c>
      <c r="K126" s="22">
        <v>20</v>
      </c>
      <c r="L126" s="22">
        <v>11.4</v>
      </c>
      <c r="M126" s="22">
        <v>6.85</v>
      </c>
      <c r="N126" s="22">
        <v>23.2</v>
      </c>
      <c r="O126" s="22">
        <v>21</v>
      </c>
      <c r="P126" s="22">
        <v>28.2</v>
      </c>
      <c r="Q126" s="22">
        <v>4.22</v>
      </c>
      <c r="R126" s="22">
        <v>143.5</v>
      </c>
      <c r="S126" s="22">
        <v>1.32</v>
      </c>
      <c r="T126" s="22">
        <v>133</v>
      </c>
      <c r="U126" s="22">
        <v>97.6</v>
      </c>
      <c r="V126" s="22">
        <v>27.2</v>
      </c>
      <c r="W126" s="22">
        <v>53.9</v>
      </c>
      <c r="X126" s="22">
        <v>1.2</v>
      </c>
      <c r="Y126" s="22">
        <v>20.2</v>
      </c>
      <c r="Z126" s="22">
        <v>5.6</v>
      </c>
      <c r="AA126" s="22">
        <v>948</v>
      </c>
      <c r="AB126" s="22">
        <v>4.0999999999999996</v>
      </c>
      <c r="AC126" s="22">
        <v>3.24</v>
      </c>
      <c r="AD126" s="22">
        <v>13.3</v>
      </c>
      <c r="AE126" s="22">
        <v>2.58</v>
      </c>
      <c r="AF126" s="22">
        <v>1.7</v>
      </c>
      <c r="AG126" s="22">
        <v>2.27</v>
      </c>
      <c r="AH126" s="22">
        <v>674</v>
      </c>
      <c r="AI126" s="22">
        <v>20.5</v>
      </c>
      <c r="AJ126" s="22">
        <v>125</v>
      </c>
      <c r="AK126" s="22">
        <v>10.35</v>
      </c>
      <c r="AL126" s="22">
        <v>1325</v>
      </c>
      <c r="AM126" s="22">
        <v>37.9</v>
      </c>
      <c r="AN126" s="22">
        <v>12.75</v>
      </c>
      <c r="AO126" s="22">
        <v>15.95</v>
      </c>
      <c r="AP126" s="22">
        <v>11.55</v>
      </c>
      <c r="AQ126" s="22">
        <v>4.26</v>
      </c>
      <c r="AR126" s="22">
        <v>0.94</v>
      </c>
      <c r="AS126" s="22">
        <v>2.42</v>
      </c>
      <c r="AT126" s="22">
        <v>2E-3</v>
      </c>
      <c r="AU126" s="22">
        <v>4.18</v>
      </c>
      <c r="AV126" s="22">
        <v>0.45</v>
      </c>
      <c r="AW126" s="22">
        <v>1.08</v>
      </c>
      <c r="AX126" s="22">
        <v>0.1</v>
      </c>
      <c r="AY126" s="22">
        <v>0.25</v>
      </c>
      <c r="AZ126" s="22">
        <v>8.43</v>
      </c>
      <c r="BA126" s="22">
        <v>100.26</v>
      </c>
      <c r="BB126" s="22" t="s">
        <v>78</v>
      </c>
      <c r="BC126" s="22" t="s">
        <v>78</v>
      </c>
      <c r="BD126" s="22" t="s">
        <v>78</v>
      </c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8"/>
    </row>
    <row r="127" spans="1:103" x14ac:dyDescent="0.2">
      <c r="A127" s="19" t="s">
        <v>75</v>
      </c>
      <c r="B127" s="24">
        <v>108</v>
      </c>
      <c r="C127" s="24">
        <v>109</v>
      </c>
      <c r="D127" s="25" t="s">
        <v>228</v>
      </c>
      <c r="E127" s="25" t="s">
        <v>77</v>
      </c>
      <c r="F127" s="21">
        <v>990043</v>
      </c>
      <c r="G127" s="22">
        <v>5000</v>
      </c>
      <c r="H127" s="22">
        <v>633</v>
      </c>
      <c r="I127" s="22">
        <v>14</v>
      </c>
      <c r="J127" s="22">
        <v>1.77</v>
      </c>
      <c r="K127" s="22">
        <v>19.95</v>
      </c>
      <c r="L127" s="22">
        <v>13.3</v>
      </c>
      <c r="M127" s="22">
        <v>7.41</v>
      </c>
      <c r="N127" s="22">
        <v>23</v>
      </c>
      <c r="O127" s="22">
        <v>22.2</v>
      </c>
      <c r="P127" s="22">
        <v>25.5</v>
      </c>
      <c r="Q127" s="22">
        <v>4.3099999999999996</v>
      </c>
      <c r="R127" s="22">
        <v>385</v>
      </c>
      <c r="S127" s="22">
        <v>1.68</v>
      </c>
      <c r="T127" s="22">
        <v>156.5</v>
      </c>
      <c r="U127" s="22">
        <v>171.5</v>
      </c>
      <c r="V127" s="22">
        <v>56.1</v>
      </c>
      <c r="W127" s="22">
        <v>72.900000000000006</v>
      </c>
      <c r="X127" s="22">
        <v>4.2</v>
      </c>
      <c r="Y127" s="22">
        <v>24.7</v>
      </c>
      <c r="Z127" s="22">
        <v>7</v>
      </c>
      <c r="AA127" s="22">
        <v>881</v>
      </c>
      <c r="AB127" s="22">
        <v>3.5</v>
      </c>
      <c r="AC127" s="22">
        <v>3.71</v>
      </c>
      <c r="AD127" s="22">
        <v>17.8</v>
      </c>
      <c r="AE127" s="22">
        <v>2.5499999999999998</v>
      </c>
      <c r="AF127" s="22">
        <v>1.87</v>
      </c>
      <c r="AG127" s="22">
        <v>2.37</v>
      </c>
      <c r="AH127" s="22">
        <v>759</v>
      </c>
      <c r="AI127" s="22">
        <v>2</v>
      </c>
      <c r="AJ127" s="22">
        <v>128</v>
      </c>
      <c r="AK127" s="22">
        <v>11.9</v>
      </c>
      <c r="AL127" s="22">
        <v>1160</v>
      </c>
      <c r="AM127" s="22">
        <v>37</v>
      </c>
      <c r="AN127" s="22">
        <v>12.1</v>
      </c>
      <c r="AO127" s="22">
        <v>19.45</v>
      </c>
      <c r="AP127" s="22">
        <v>7.32</v>
      </c>
      <c r="AQ127" s="22">
        <v>4.8499999999999996</v>
      </c>
      <c r="AR127" s="22">
        <v>1.18</v>
      </c>
      <c r="AS127" s="22">
        <v>3.13</v>
      </c>
      <c r="AT127" s="22">
        <v>2E-3</v>
      </c>
      <c r="AU127" s="22">
        <v>4.2</v>
      </c>
      <c r="AV127" s="22">
        <v>0.61</v>
      </c>
      <c r="AW127" s="22">
        <v>1.72</v>
      </c>
      <c r="AX127" s="22">
        <v>0.1</v>
      </c>
      <c r="AY127" s="22">
        <v>0.59</v>
      </c>
      <c r="AZ127" s="22">
        <v>9.01</v>
      </c>
      <c r="BA127" s="22">
        <v>101.26</v>
      </c>
      <c r="BB127" s="22" t="s">
        <v>78</v>
      </c>
      <c r="BC127" s="22" t="s">
        <v>78</v>
      </c>
      <c r="BD127" s="22" t="s">
        <v>78</v>
      </c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8"/>
    </row>
    <row r="128" spans="1:103" x14ac:dyDescent="0.2">
      <c r="A128" s="19" t="s">
        <v>75</v>
      </c>
      <c r="B128" s="24">
        <v>109</v>
      </c>
      <c r="C128" s="24">
        <v>110</v>
      </c>
      <c r="D128" s="25" t="s">
        <v>229</v>
      </c>
      <c r="E128" s="25" t="s">
        <v>77</v>
      </c>
      <c r="F128" s="21">
        <v>990043</v>
      </c>
      <c r="G128" s="22">
        <v>6380</v>
      </c>
      <c r="H128" s="22">
        <v>871</v>
      </c>
      <c r="I128" s="22">
        <v>11</v>
      </c>
      <c r="J128" s="22">
        <v>1.2</v>
      </c>
      <c r="K128" s="22">
        <v>15.6</v>
      </c>
      <c r="L128" s="22">
        <v>7.9</v>
      </c>
      <c r="M128" s="22">
        <v>7.37</v>
      </c>
      <c r="N128" s="22">
        <v>23.5</v>
      </c>
      <c r="O128" s="22">
        <v>20.100000000000001</v>
      </c>
      <c r="P128" s="22">
        <v>16.5</v>
      </c>
      <c r="Q128" s="22">
        <v>3.28</v>
      </c>
      <c r="R128" s="22">
        <v>516</v>
      </c>
      <c r="S128" s="22">
        <v>0.91</v>
      </c>
      <c r="T128" s="22">
        <v>200</v>
      </c>
      <c r="U128" s="22">
        <v>242</v>
      </c>
      <c r="V128" s="22">
        <v>79.3</v>
      </c>
      <c r="W128" s="22">
        <v>51.8</v>
      </c>
      <c r="X128" s="22">
        <v>4.9000000000000004</v>
      </c>
      <c r="Y128" s="22">
        <v>30.1</v>
      </c>
      <c r="Z128" s="22">
        <v>4</v>
      </c>
      <c r="AA128" s="22">
        <v>950</v>
      </c>
      <c r="AB128" s="22">
        <v>5.8</v>
      </c>
      <c r="AC128" s="22">
        <v>2.97</v>
      </c>
      <c r="AD128" s="22">
        <v>19.7</v>
      </c>
      <c r="AE128" s="22">
        <v>2.08</v>
      </c>
      <c r="AF128" s="22">
        <v>1.08</v>
      </c>
      <c r="AG128" s="22">
        <v>3.76</v>
      </c>
      <c r="AH128" s="22">
        <v>1075</v>
      </c>
      <c r="AI128" s="22">
        <v>1.9</v>
      </c>
      <c r="AJ128" s="22">
        <v>82.9</v>
      </c>
      <c r="AK128" s="22">
        <v>6.83</v>
      </c>
      <c r="AL128" s="22">
        <v>695</v>
      </c>
      <c r="AM128" s="22">
        <v>35.799999999999997</v>
      </c>
      <c r="AN128" s="22">
        <v>15.7</v>
      </c>
      <c r="AO128" s="22">
        <v>18.25</v>
      </c>
      <c r="AP128" s="22">
        <v>6.65</v>
      </c>
      <c r="AQ128" s="22">
        <v>4.53</v>
      </c>
      <c r="AR128" s="22">
        <v>0.57999999999999996</v>
      </c>
      <c r="AS128" s="22">
        <v>3</v>
      </c>
      <c r="AT128" s="22">
        <v>2E-3</v>
      </c>
      <c r="AU128" s="22">
        <v>3.42</v>
      </c>
      <c r="AV128" s="22">
        <v>0.5</v>
      </c>
      <c r="AW128" s="22">
        <v>1.7</v>
      </c>
      <c r="AX128" s="22">
        <v>0.11</v>
      </c>
      <c r="AY128" s="22">
        <v>0.74</v>
      </c>
      <c r="AZ128" s="22">
        <v>10.6</v>
      </c>
      <c r="BA128" s="22">
        <v>101.58</v>
      </c>
      <c r="BB128" s="22" t="s">
        <v>78</v>
      </c>
      <c r="BC128" s="22" t="s">
        <v>78</v>
      </c>
      <c r="BD128" s="22" t="s">
        <v>78</v>
      </c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8"/>
    </row>
    <row r="129" spans="1:103" x14ac:dyDescent="0.2">
      <c r="A129" s="19" t="s">
        <v>75</v>
      </c>
      <c r="B129" s="24">
        <v>110</v>
      </c>
      <c r="C129" s="24">
        <v>111</v>
      </c>
      <c r="D129" s="25" t="s">
        <v>230</v>
      </c>
      <c r="E129" s="25" t="s">
        <v>77</v>
      </c>
      <c r="F129" s="21">
        <v>990043</v>
      </c>
      <c r="G129" s="22">
        <v>7710</v>
      </c>
      <c r="H129" s="22">
        <v>923</v>
      </c>
      <c r="I129" s="22">
        <v>15</v>
      </c>
      <c r="J129" s="22">
        <v>2.0299999999999998</v>
      </c>
      <c r="K129" s="22">
        <v>13.65</v>
      </c>
      <c r="L129" s="22">
        <v>6.56</v>
      </c>
      <c r="M129" s="22">
        <v>8.0299999999999994</v>
      </c>
      <c r="N129" s="22">
        <v>22.8</v>
      </c>
      <c r="O129" s="22">
        <v>20.5</v>
      </c>
      <c r="P129" s="22">
        <v>12.55</v>
      </c>
      <c r="Q129" s="22">
        <v>2.62</v>
      </c>
      <c r="R129" s="22">
        <v>520</v>
      </c>
      <c r="S129" s="22">
        <v>0.71</v>
      </c>
      <c r="T129" s="22">
        <v>194</v>
      </c>
      <c r="U129" s="22">
        <v>257</v>
      </c>
      <c r="V129" s="22">
        <v>83.3</v>
      </c>
      <c r="W129" s="22">
        <v>57.1</v>
      </c>
      <c r="X129" s="22">
        <v>4.2</v>
      </c>
      <c r="Y129" s="22">
        <v>30</v>
      </c>
      <c r="Z129" s="22">
        <v>3.6</v>
      </c>
      <c r="AA129" s="22">
        <v>1125</v>
      </c>
      <c r="AB129" s="22">
        <v>7.4</v>
      </c>
      <c r="AC129" s="22">
        <v>2.81</v>
      </c>
      <c r="AD129" s="22">
        <v>19.600000000000001</v>
      </c>
      <c r="AE129" s="22">
        <v>2.0099999999999998</v>
      </c>
      <c r="AF129" s="22">
        <v>0.82</v>
      </c>
      <c r="AG129" s="22">
        <v>3.63</v>
      </c>
      <c r="AH129" s="22">
        <v>814</v>
      </c>
      <c r="AI129" s="22">
        <v>2.1</v>
      </c>
      <c r="AJ129" s="22">
        <v>72.099999999999994</v>
      </c>
      <c r="AK129" s="22">
        <v>5.1100000000000003</v>
      </c>
      <c r="AL129" s="22">
        <v>576</v>
      </c>
      <c r="AM129" s="22">
        <v>35.700000000000003</v>
      </c>
      <c r="AN129" s="22">
        <v>13.05</v>
      </c>
      <c r="AO129" s="22">
        <v>17.8</v>
      </c>
      <c r="AP129" s="22">
        <v>9.75</v>
      </c>
      <c r="AQ129" s="22">
        <v>5.47</v>
      </c>
      <c r="AR129" s="22">
        <v>0.6</v>
      </c>
      <c r="AS129" s="22">
        <v>2.56</v>
      </c>
      <c r="AT129" s="22">
        <v>3.0000000000000001E-3</v>
      </c>
      <c r="AU129" s="22">
        <v>3.35</v>
      </c>
      <c r="AV129" s="22">
        <v>0.55000000000000004</v>
      </c>
      <c r="AW129" s="22">
        <v>1.76</v>
      </c>
      <c r="AX129" s="22">
        <v>0.13</v>
      </c>
      <c r="AY129" s="22">
        <v>0.86</v>
      </c>
      <c r="AZ129" s="22">
        <v>8.1999999999999993</v>
      </c>
      <c r="BA129" s="22">
        <v>99.78</v>
      </c>
      <c r="BB129" s="22" t="s">
        <v>78</v>
      </c>
      <c r="BC129" s="22" t="s">
        <v>78</v>
      </c>
      <c r="BD129" s="22" t="s">
        <v>78</v>
      </c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8"/>
    </row>
    <row r="130" spans="1:103" x14ac:dyDescent="0.2">
      <c r="A130" s="19" t="s">
        <v>75</v>
      </c>
      <c r="B130" s="24">
        <v>111</v>
      </c>
      <c r="C130" s="24">
        <v>112</v>
      </c>
      <c r="D130" s="25" t="s">
        <v>231</v>
      </c>
      <c r="E130" s="25" t="s">
        <v>77</v>
      </c>
      <c r="F130" s="21">
        <v>990043</v>
      </c>
      <c r="G130" s="22">
        <v>5530</v>
      </c>
      <c r="H130" s="22">
        <v>544</v>
      </c>
      <c r="I130" s="22">
        <v>15</v>
      </c>
      <c r="J130" s="22">
        <v>5.28</v>
      </c>
      <c r="K130" s="22">
        <v>10.55</v>
      </c>
      <c r="L130" s="22">
        <v>5.5</v>
      </c>
      <c r="M130" s="22">
        <v>4.62</v>
      </c>
      <c r="N130" s="22">
        <v>24.6</v>
      </c>
      <c r="O130" s="22">
        <v>13</v>
      </c>
      <c r="P130" s="22">
        <v>9.8000000000000007</v>
      </c>
      <c r="Q130" s="22">
        <v>2.06</v>
      </c>
      <c r="R130" s="22">
        <v>332</v>
      </c>
      <c r="S130" s="22">
        <v>0.61</v>
      </c>
      <c r="T130" s="22">
        <v>129.5</v>
      </c>
      <c r="U130" s="22">
        <v>147.5</v>
      </c>
      <c r="V130" s="22">
        <v>48.5</v>
      </c>
      <c r="W130" s="22">
        <v>204</v>
      </c>
      <c r="X130" s="22">
        <v>4.5999999999999996</v>
      </c>
      <c r="Y130" s="22">
        <v>18.100000000000001</v>
      </c>
      <c r="Z130" s="22">
        <v>3.5</v>
      </c>
      <c r="AA130" s="22">
        <v>674</v>
      </c>
      <c r="AB130" s="22">
        <v>2.8</v>
      </c>
      <c r="AC130" s="22">
        <v>1.7</v>
      </c>
      <c r="AD130" s="22">
        <v>8.0399999999999991</v>
      </c>
      <c r="AE130" s="22">
        <v>1.78</v>
      </c>
      <c r="AF130" s="22">
        <v>0.74</v>
      </c>
      <c r="AG130" s="22">
        <v>1.74</v>
      </c>
      <c r="AH130" s="22">
        <v>875</v>
      </c>
      <c r="AI130" s="22">
        <v>1.7</v>
      </c>
      <c r="AJ130" s="22">
        <v>58.8</v>
      </c>
      <c r="AK130" s="22">
        <v>4.9800000000000004</v>
      </c>
      <c r="AL130" s="22">
        <v>504</v>
      </c>
      <c r="AM130" s="22">
        <v>40.5</v>
      </c>
      <c r="AN130" s="22">
        <v>12</v>
      </c>
      <c r="AO130" s="22">
        <v>20.6</v>
      </c>
      <c r="AP130" s="22">
        <v>6.42</v>
      </c>
      <c r="AQ130" s="22">
        <v>4.03</v>
      </c>
      <c r="AR130" s="22">
        <v>0.72</v>
      </c>
      <c r="AS130" s="22">
        <v>5.28</v>
      </c>
      <c r="AT130" s="22">
        <v>3.0000000000000001E-3</v>
      </c>
      <c r="AU130" s="22">
        <v>2.79</v>
      </c>
      <c r="AV130" s="22">
        <v>0.53</v>
      </c>
      <c r="AW130" s="22">
        <v>0.93</v>
      </c>
      <c r="AX130" s="22">
        <v>7.0000000000000007E-2</v>
      </c>
      <c r="AY130" s="22">
        <v>0.63</v>
      </c>
      <c r="AZ130" s="22">
        <v>6.26</v>
      </c>
      <c r="BA130" s="22">
        <v>100.76</v>
      </c>
      <c r="BB130" s="22" t="s">
        <v>78</v>
      </c>
      <c r="BC130" s="22" t="s">
        <v>78</v>
      </c>
      <c r="BD130" s="22" t="s">
        <v>78</v>
      </c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8"/>
    </row>
    <row r="131" spans="1:103" x14ac:dyDescent="0.2">
      <c r="A131" s="19" t="s">
        <v>75</v>
      </c>
      <c r="B131" s="24">
        <v>112</v>
      </c>
      <c r="C131" s="24">
        <v>113</v>
      </c>
      <c r="D131" s="25" t="s">
        <v>232</v>
      </c>
      <c r="E131" s="25" t="s">
        <v>77</v>
      </c>
      <c r="F131" s="21">
        <v>990043</v>
      </c>
      <c r="G131" s="22">
        <v>3800</v>
      </c>
      <c r="H131" s="22">
        <v>657</v>
      </c>
      <c r="I131" s="22">
        <v>15</v>
      </c>
      <c r="J131" s="22">
        <v>7.85</v>
      </c>
      <c r="K131" s="22">
        <v>11.3</v>
      </c>
      <c r="L131" s="22">
        <v>6.13</v>
      </c>
      <c r="M131" s="22">
        <v>5.31</v>
      </c>
      <c r="N131" s="22">
        <v>25.1</v>
      </c>
      <c r="O131" s="22">
        <v>14.7</v>
      </c>
      <c r="P131" s="22">
        <v>7.27</v>
      </c>
      <c r="Q131" s="22">
        <v>2.25</v>
      </c>
      <c r="R131" s="22">
        <v>419</v>
      </c>
      <c r="S131" s="22">
        <v>0.87</v>
      </c>
      <c r="T131" s="22">
        <v>197.5</v>
      </c>
      <c r="U131" s="22">
        <v>168.5</v>
      </c>
      <c r="V131" s="22">
        <v>56.8</v>
      </c>
      <c r="W131" s="22">
        <v>275</v>
      </c>
      <c r="X131" s="22">
        <v>7.2</v>
      </c>
      <c r="Y131" s="22">
        <v>18.350000000000001</v>
      </c>
      <c r="Z131" s="22">
        <v>3.2</v>
      </c>
      <c r="AA131" s="22">
        <v>621</v>
      </c>
      <c r="AB131" s="22">
        <v>3</v>
      </c>
      <c r="AC131" s="22">
        <v>2.19</v>
      </c>
      <c r="AD131" s="22">
        <v>14.75</v>
      </c>
      <c r="AE131" s="22">
        <v>1.56</v>
      </c>
      <c r="AF131" s="22">
        <v>0.87</v>
      </c>
      <c r="AG131" s="22">
        <v>1.71</v>
      </c>
      <c r="AH131" s="22">
        <v>721</v>
      </c>
      <c r="AI131" s="22">
        <v>3.5</v>
      </c>
      <c r="AJ131" s="22">
        <v>67.2</v>
      </c>
      <c r="AK131" s="22">
        <v>5.74</v>
      </c>
      <c r="AL131" s="22">
        <v>420</v>
      </c>
      <c r="AM131" s="22">
        <v>41.7</v>
      </c>
      <c r="AN131" s="22">
        <v>11.2</v>
      </c>
      <c r="AO131" s="22">
        <v>21.1</v>
      </c>
      <c r="AP131" s="22">
        <v>5.24</v>
      </c>
      <c r="AQ131" s="22">
        <v>4.32</v>
      </c>
      <c r="AR131" s="22">
        <v>0.99</v>
      </c>
      <c r="AS131" s="22">
        <v>5.61</v>
      </c>
      <c r="AT131" s="22">
        <v>3.0000000000000001E-3</v>
      </c>
      <c r="AU131" s="22">
        <v>2.58</v>
      </c>
      <c r="AV131" s="22">
        <v>0.46</v>
      </c>
      <c r="AW131" s="22">
        <v>1.06</v>
      </c>
      <c r="AX131" s="22">
        <v>7.0000000000000007E-2</v>
      </c>
      <c r="AY131" s="22">
        <v>0.45</v>
      </c>
      <c r="AZ131" s="22">
        <v>6.53</v>
      </c>
      <c r="BA131" s="22">
        <v>101.31</v>
      </c>
      <c r="BB131" s="22" t="s">
        <v>78</v>
      </c>
      <c r="BC131" s="22" t="s">
        <v>78</v>
      </c>
      <c r="BD131" s="22" t="s">
        <v>78</v>
      </c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8"/>
    </row>
    <row r="132" spans="1:103" x14ac:dyDescent="0.2">
      <c r="A132" s="19" t="s">
        <v>75</v>
      </c>
      <c r="B132" s="24">
        <v>113</v>
      </c>
      <c r="C132" s="24">
        <v>114</v>
      </c>
      <c r="D132" s="25" t="s">
        <v>233</v>
      </c>
      <c r="E132" s="25" t="s">
        <v>77</v>
      </c>
      <c r="F132" s="21">
        <v>990043</v>
      </c>
      <c r="G132" s="22">
        <v>4000</v>
      </c>
      <c r="H132" s="22">
        <v>202</v>
      </c>
      <c r="I132" s="22">
        <v>22</v>
      </c>
      <c r="J132" s="22">
        <v>3.56</v>
      </c>
      <c r="K132" s="22">
        <v>15.9</v>
      </c>
      <c r="L132" s="22">
        <v>8.5</v>
      </c>
      <c r="M132" s="22">
        <v>6.13</v>
      </c>
      <c r="N132" s="22">
        <v>23.4</v>
      </c>
      <c r="O132" s="22">
        <v>19.2</v>
      </c>
      <c r="P132" s="22">
        <v>22.4</v>
      </c>
      <c r="Q132" s="22">
        <v>3.24</v>
      </c>
      <c r="R132" s="22">
        <v>99.3</v>
      </c>
      <c r="S132" s="22">
        <v>1.0900000000000001</v>
      </c>
      <c r="T132" s="22">
        <v>178.5</v>
      </c>
      <c r="U132" s="22">
        <v>85.8</v>
      </c>
      <c r="V132" s="22">
        <v>22.1</v>
      </c>
      <c r="W132" s="22">
        <v>55</v>
      </c>
      <c r="X132" s="22">
        <v>9.3000000000000007</v>
      </c>
      <c r="Y132" s="22">
        <v>17.649999999999999</v>
      </c>
      <c r="Z132" s="22">
        <v>5.8</v>
      </c>
      <c r="AA132" s="22">
        <v>983</v>
      </c>
      <c r="AB132" s="22">
        <v>5.4</v>
      </c>
      <c r="AC132" s="22">
        <v>2.82</v>
      </c>
      <c r="AD132" s="22">
        <v>13.15</v>
      </c>
      <c r="AE132" s="22">
        <v>2.87</v>
      </c>
      <c r="AF132" s="22">
        <v>1.28</v>
      </c>
      <c r="AG132" s="22">
        <v>2.83</v>
      </c>
      <c r="AH132" s="22">
        <v>906</v>
      </c>
      <c r="AI132" s="22">
        <v>1.9</v>
      </c>
      <c r="AJ132" s="22">
        <v>95.8</v>
      </c>
      <c r="AK132" s="22">
        <v>7.78</v>
      </c>
      <c r="AL132" s="22">
        <v>1045</v>
      </c>
      <c r="AM132" s="22">
        <v>35.200000000000003</v>
      </c>
      <c r="AN132" s="22">
        <v>8.2899999999999991</v>
      </c>
      <c r="AO132" s="22">
        <v>24.8</v>
      </c>
      <c r="AP132" s="22">
        <v>13.3</v>
      </c>
      <c r="AQ132" s="22">
        <v>5.4</v>
      </c>
      <c r="AR132" s="22">
        <v>1.29</v>
      </c>
      <c r="AS132" s="22">
        <v>2.16</v>
      </c>
      <c r="AT132" s="22">
        <v>4.0000000000000001E-3</v>
      </c>
      <c r="AU132" s="22">
        <v>4.6900000000000004</v>
      </c>
      <c r="AV132" s="22">
        <v>0.53</v>
      </c>
      <c r="AW132" s="22">
        <v>0.97</v>
      </c>
      <c r="AX132" s="22">
        <v>0.11</v>
      </c>
      <c r="AY132" s="22">
        <v>0.45</v>
      </c>
      <c r="AZ132" s="22">
        <v>3.92</v>
      </c>
      <c r="BA132" s="22">
        <v>101.11</v>
      </c>
      <c r="BB132" s="22" t="s">
        <v>78</v>
      </c>
      <c r="BC132" s="22" t="s">
        <v>78</v>
      </c>
      <c r="BD132" s="22" t="s">
        <v>78</v>
      </c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8"/>
    </row>
    <row r="133" spans="1:103" x14ac:dyDescent="0.2">
      <c r="A133" s="19" t="s">
        <v>75</v>
      </c>
      <c r="B133" s="24">
        <v>114</v>
      </c>
      <c r="C133" s="24">
        <v>115</v>
      </c>
      <c r="D133" s="25" t="s">
        <v>234</v>
      </c>
      <c r="E133" s="25" t="s">
        <v>77</v>
      </c>
      <c r="F133" s="21">
        <v>990043</v>
      </c>
      <c r="G133" s="22">
        <v>3650</v>
      </c>
      <c r="H133" s="22">
        <v>341</v>
      </c>
      <c r="I133" s="22">
        <v>294</v>
      </c>
      <c r="J133" s="22">
        <v>1.51</v>
      </c>
      <c r="K133" s="22">
        <v>11.25</v>
      </c>
      <c r="L133" s="22">
        <v>4.57</v>
      </c>
      <c r="M133" s="22">
        <v>6.18</v>
      </c>
      <c r="N133" s="22">
        <v>20.8</v>
      </c>
      <c r="O133" s="22">
        <v>17.55</v>
      </c>
      <c r="P133" s="22">
        <v>12.4</v>
      </c>
      <c r="Q133" s="22">
        <v>1.92</v>
      </c>
      <c r="R133" s="22">
        <v>171.5</v>
      </c>
      <c r="S133" s="22">
        <v>0.49</v>
      </c>
      <c r="T133" s="22">
        <v>217</v>
      </c>
      <c r="U133" s="22">
        <v>131.5</v>
      </c>
      <c r="V133" s="22">
        <v>35.200000000000003</v>
      </c>
      <c r="W133" s="22">
        <v>58.9</v>
      </c>
      <c r="X133" s="22">
        <v>28.4</v>
      </c>
      <c r="Y133" s="22">
        <v>21.1</v>
      </c>
      <c r="Z133" s="22">
        <v>3.8</v>
      </c>
      <c r="AA133" s="22">
        <v>1065</v>
      </c>
      <c r="AB133" s="22">
        <v>8.8000000000000007</v>
      </c>
      <c r="AC133" s="22">
        <v>2.2400000000000002</v>
      </c>
      <c r="AD133" s="22">
        <v>18.55</v>
      </c>
      <c r="AE133" s="22">
        <v>2.73</v>
      </c>
      <c r="AF133" s="22">
        <v>0.57999999999999996</v>
      </c>
      <c r="AG133" s="22">
        <v>4.66</v>
      </c>
      <c r="AH133" s="22">
        <v>572</v>
      </c>
      <c r="AI133" s="22">
        <v>2.2000000000000002</v>
      </c>
      <c r="AJ133" s="22">
        <v>53</v>
      </c>
      <c r="AK133" s="22">
        <v>3.67</v>
      </c>
      <c r="AL133" s="22">
        <v>463</v>
      </c>
      <c r="AM133" s="22">
        <v>36.5</v>
      </c>
      <c r="AN133" s="22">
        <v>7.95</v>
      </c>
      <c r="AO133" s="22">
        <v>18.55</v>
      </c>
      <c r="AP133" s="22">
        <v>14.55</v>
      </c>
      <c r="AQ133" s="22">
        <v>8.91</v>
      </c>
      <c r="AR133" s="22">
        <v>0.94</v>
      </c>
      <c r="AS133" s="22">
        <v>2.4</v>
      </c>
      <c r="AT133" s="22">
        <v>4.2999999999999997E-2</v>
      </c>
      <c r="AU133" s="22">
        <v>4.4000000000000004</v>
      </c>
      <c r="AV133" s="22">
        <v>0.42</v>
      </c>
      <c r="AW133" s="22">
        <v>1.46</v>
      </c>
      <c r="AX133" s="22">
        <v>0.12</v>
      </c>
      <c r="AY133" s="22">
        <v>0.42</v>
      </c>
      <c r="AZ133" s="22">
        <v>2.76</v>
      </c>
      <c r="BA133" s="22">
        <v>99.42</v>
      </c>
      <c r="BB133" s="22" t="s">
        <v>78</v>
      </c>
      <c r="BC133" s="22" t="s">
        <v>78</v>
      </c>
      <c r="BD133" s="22" t="s">
        <v>78</v>
      </c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8"/>
    </row>
    <row r="134" spans="1:103" x14ac:dyDescent="0.2">
      <c r="A134" s="19" t="s">
        <v>75</v>
      </c>
      <c r="B134" s="2" t="s">
        <v>105</v>
      </c>
      <c r="C134" s="2"/>
      <c r="D134" s="27" t="s">
        <v>235</v>
      </c>
      <c r="E134" s="27" t="s">
        <v>107</v>
      </c>
      <c r="F134" s="21">
        <v>990043</v>
      </c>
      <c r="G134" s="22">
        <v>2980</v>
      </c>
      <c r="H134" s="22">
        <v>1450</v>
      </c>
      <c r="I134" s="22">
        <v>64</v>
      </c>
      <c r="J134" s="22">
        <v>4.0599999999999996</v>
      </c>
      <c r="K134" s="22">
        <v>15</v>
      </c>
      <c r="L134" s="22">
        <v>6.82</v>
      </c>
      <c r="M134" s="22">
        <v>9.1</v>
      </c>
      <c r="N134" s="22">
        <v>18.899999999999999</v>
      </c>
      <c r="O134" s="22">
        <v>22.7</v>
      </c>
      <c r="P134" s="22">
        <v>2.92</v>
      </c>
      <c r="Q134" s="22">
        <v>2.57</v>
      </c>
      <c r="R134" s="22">
        <v>932</v>
      </c>
      <c r="S134" s="22">
        <v>0.71</v>
      </c>
      <c r="T134" s="22">
        <v>201</v>
      </c>
      <c r="U134" s="22">
        <v>323</v>
      </c>
      <c r="V134" s="22">
        <v>116</v>
      </c>
      <c r="W134" s="22">
        <v>97.9</v>
      </c>
      <c r="X134" s="22">
        <v>8.8000000000000007</v>
      </c>
      <c r="Y134" s="22">
        <v>37</v>
      </c>
      <c r="Z134" s="22">
        <v>4.4000000000000004</v>
      </c>
      <c r="AA134" s="22">
        <v>2280</v>
      </c>
      <c r="AB134" s="22">
        <v>2.6</v>
      </c>
      <c r="AC134" s="22">
        <v>3.37</v>
      </c>
      <c r="AD134" s="22">
        <v>62.2</v>
      </c>
      <c r="AE134" s="22">
        <v>0.3</v>
      </c>
      <c r="AF134" s="22">
        <v>0.96</v>
      </c>
      <c r="AG134" s="22">
        <v>4.4800000000000004</v>
      </c>
      <c r="AH134" s="22">
        <v>62</v>
      </c>
      <c r="AI134" s="22">
        <v>3.8</v>
      </c>
      <c r="AJ134" s="22">
        <v>71.8</v>
      </c>
      <c r="AK134" s="22">
        <v>5.37</v>
      </c>
      <c r="AL134" s="22">
        <v>114</v>
      </c>
      <c r="AM134" s="22">
        <v>40</v>
      </c>
      <c r="AN134" s="22">
        <v>11.6</v>
      </c>
      <c r="AO134" s="22">
        <v>6.34</v>
      </c>
      <c r="AP134" s="22">
        <v>16.149999999999999</v>
      </c>
      <c r="AQ134" s="22">
        <v>3.29</v>
      </c>
      <c r="AR134" s="22">
        <v>5.18</v>
      </c>
      <c r="AS134" s="22">
        <v>1.62</v>
      </c>
      <c r="AT134" s="22">
        <v>0.01</v>
      </c>
      <c r="AU134" s="22">
        <v>0.47</v>
      </c>
      <c r="AV134" s="22">
        <v>0.47</v>
      </c>
      <c r="AW134" s="22">
        <v>0.22</v>
      </c>
      <c r="AX134" s="22">
        <v>0.27</v>
      </c>
      <c r="AY134" s="22">
        <v>0.34</v>
      </c>
      <c r="AZ134" s="22">
        <v>14.05</v>
      </c>
      <c r="BA134" s="22">
        <v>100.01</v>
      </c>
      <c r="BB134" s="22"/>
      <c r="BC134" s="22"/>
      <c r="BD134" s="22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8"/>
    </row>
    <row r="135" spans="1:103" x14ac:dyDescent="0.2">
      <c r="A135" s="19" t="s">
        <v>75</v>
      </c>
      <c r="B135" s="24">
        <v>115</v>
      </c>
      <c r="C135" s="24">
        <v>116</v>
      </c>
      <c r="D135" s="25" t="s">
        <v>236</v>
      </c>
      <c r="E135" s="25" t="s">
        <v>77</v>
      </c>
      <c r="F135" s="21">
        <v>990043</v>
      </c>
      <c r="G135" s="22">
        <v>1355</v>
      </c>
      <c r="H135" s="22">
        <v>440</v>
      </c>
      <c r="I135" s="22">
        <v>265</v>
      </c>
      <c r="J135" s="22">
        <v>1.44</v>
      </c>
      <c r="K135" s="22">
        <v>12.8</v>
      </c>
      <c r="L135" s="22">
        <v>4.57</v>
      </c>
      <c r="M135" s="22">
        <v>7.6</v>
      </c>
      <c r="N135" s="22">
        <v>18.399999999999999</v>
      </c>
      <c r="O135" s="22">
        <v>20.2</v>
      </c>
      <c r="P135" s="22">
        <v>11.8</v>
      </c>
      <c r="Q135" s="22">
        <v>2.15</v>
      </c>
      <c r="R135" s="22">
        <v>233</v>
      </c>
      <c r="S135" s="22">
        <v>0.38</v>
      </c>
      <c r="T135" s="22">
        <v>324</v>
      </c>
      <c r="U135" s="22">
        <v>162.5</v>
      </c>
      <c r="V135" s="22">
        <v>45.6</v>
      </c>
      <c r="W135" s="22">
        <v>39.9</v>
      </c>
      <c r="X135" s="22">
        <v>27.4</v>
      </c>
      <c r="Y135" s="22">
        <v>27.2</v>
      </c>
      <c r="Z135" s="22">
        <v>4.5999999999999996</v>
      </c>
      <c r="AA135" s="22">
        <v>1280</v>
      </c>
      <c r="AB135" s="22">
        <v>13.5</v>
      </c>
      <c r="AC135" s="22">
        <v>2.78</v>
      </c>
      <c r="AD135" s="22">
        <v>20.2</v>
      </c>
      <c r="AE135" s="22">
        <v>3.27</v>
      </c>
      <c r="AF135" s="22">
        <v>0.52</v>
      </c>
      <c r="AG135" s="22">
        <v>7.39</v>
      </c>
      <c r="AH135" s="22">
        <v>549</v>
      </c>
      <c r="AI135" s="22">
        <v>2.1</v>
      </c>
      <c r="AJ135" s="22">
        <v>50.7</v>
      </c>
      <c r="AK135" s="22">
        <v>2.66</v>
      </c>
      <c r="AL135" s="22">
        <v>425</v>
      </c>
      <c r="AM135" s="22">
        <v>35.9</v>
      </c>
      <c r="AN135" s="22">
        <v>5.89</v>
      </c>
      <c r="AO135" s="22">
        <v>19.3</v>
      </c>
      <c r="AP135" s="22">
        <v>19</v>
      </c>
      <c r="AQ135" s="22">
        <v>9.2799999999999994</v>
      </c>
      <c r="AR135" s="22">
        <v>0.7</v>
      </c>
      <c r="AS135" s="22">
        <v>1.38</v>
      </c>
      <c r="AT135" s="22">
        <v>3.7999999999999999E-2</v>
      </c>
      <c r="AU135" s="22">
        <v>5.1100000000000003</v>
      </c>
      <c r="AV135" s="22">
        <v>0.34</v>
      </c>
      <c r="AW135" s="22">
        <v>1.9</v>
      </c>
      <c r="AX135" s="22">
        <v>0.14000000000000001</v>
      </c>
      <c r="AY135" s="22">
        <v>0.15</v>
      </c>
      <c r="AZ135" s="22">
        <v>2.2999999999999998</v>
      </c>
      <c r="BA135" s="22">
        <v>101.43</v>
      </c>
      <c r="BB135" s="22" t="s">
        <v>78</v>
      </c>
      <c r="BC135" s="22" t="s">
        <v>78</v>
      </c>
      <c r="BD135" s="22" t="s">
        <v>78</v>
      </c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8"/>
    </row>
    <row r="136" spans="1:103" x14ac:dyDescent="0.2">
      <c r="A136" s="19" t="s">
        <v>75</v>
      </c>
      <c r="B136" s="24">
        <v>116</v>
      </c>
      <c r="C136" s="24">
        <v>117</v>
      </c>
      <c r="D136" s="25" t="s">
        <v>237</v>
      </c>
      <c r="E136" s="25" t="s">
        <v>77</v>
      </c>
      <c r="F136" s="21">
        <v>990043</v>
      </c>
      <c r="G136" s="22">
        <v>1635</v>
      </c>
      <c r="H136" s="22">
        <v>463</v>
      </c>
      <c r="I136" s="22">
        <v>170</v>
      </c>
      <c r="J136" s="22">
        <v>2.82</v>
      </c>
      <c r="K136" s="22">
        <v>13.9</v>
      </c>
      <c r="L136" s="22">
        <v>5.1100000000000003</v>
      </c>
      <c r="M136" s="22">
        <v>8.07</v>
      </c>
      <c r="N136" s="22">
        <v>19.3</v>
      </c>
      <c r="O136" s="22">
        <v>22.3</v>
      </c>
      <c r="P136" s="22">
        <v>13.1</v>
      </c>
      <c r="Q136" s="22">
        <v>2.2200000000000002</v>
      </c>
      <c r="R136" s="22">
        <v>245</v>
      </c>
      <c r="S136" s="22">
        <v>0.56999999999999995</v>
      </c>
      <c r="T136" s="22">
        <v>269</v>
      </c>
      <c r="U136" s="22">
        <v>164</v>
      </c>
      <c r="V136" s="22">
        <v>47.3</v>
      </c>
      <c r="W136" s="22">
        <v>38.9</v>
      </c>
      <c r="X136" s="22">
        <v>22.5</v>
      </c>
      <c r="Y136" s="22">
        <v>28.7</v>
      </c>
      <c r="Z136" s="22">
        <v>4</v>
      </c>
      <c r="AA136" s="22">
        <v>1550</v>
      </c>
      <c r="AB136" s="22">
        <v>12.8</v>
      </c>
      <c r="AC136" s="22">
        <v>2.76</v>
      </c>
      <c r="AD136" s="22">
        <v>24.1</v>
      </c>
      <c r="AE136" s="22">
        <v>2.98</v>
      </c>
      <c r="AF136" s="22">
        <v>0.73</v>
      </c>
      <c r="AG136" s="22">
        <v>5.72</v>
      </c>
      <c r="AH136" s="22">
        <v>611</v>
      </c>
      <c r="AI136" s="22">
        <v>1.9</v>
      </c>
      <c r="AJ136" s="22">
        <v>62.7</v>
      </c>
      <c r="AK136" s="22">
        <v>4.1100000000000003</v>
      </c>
      <c r="AL136" s="22">
        <v>478</v>
      </c>
      <c r="AM136" s="22">
        <v>34.700000000000003</v>
      </c>
      <c r="AN136" s="22">
        <v>6.69</v>
      </c>
      <c r="AO136" s="22">
        <v>19.5</v>
      </c>
      <c r="AP136" s="22">
        <v>18.350000000000001</v>
      </c>
      <c r="AQ136" s="22">
        <v>8.09</v>
      </c>
      <c r="AR136" s="22">
        <v>1.1599999999999999</v>
      </c>
      <c r="AS136" s="22">
        <v>1.48</v>
      </c>
      <c r="AT136" s="22">
        <v>2.5000000000000001E-2</v>
      </c>
      <c r="AU136" s="22">
        <v>4.78</v>
      </c>
      <c r="AV136" s="22">
        <v>0.48</v>
      </c>
      <c r="AW136" s="22">
        <v>1.57</v>
      </c>
      <c r="AX136" s="22">
        <v>0.18</v>
      </c>
      <c r="AY136" s="22">
        <v>0.18</v>
      </c>
      <c r="AZ136" s="22">
        <v>3.87</v>
      </c>
      <c r="BA136" s="22">
        <v>101.06</v>
      </c>
      <c r="BB136" s="22" t="s">
        <v>78</v>
      </c>
      <c r="BC136" s="22" t="s">
        <v>78</v>
      </c>
      <c r="BD136" s="22" t="s">
        <v>78</v>
      </c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8"/>
    </row>
    <row r="137" spans="1:103" x14ac:dyDescent="0.2">
      <c r="A137" s="19" t="s">
        <v>75</v>
      </c>
      <c r="B137" s="24">
        <v>117</v>
      </c>
      <c r="C137" s="24">
        <v>118</v>
      </c>
      <c r="D137" s="25" t="s">
        <v>238</v>
      </c>
      <c r="E137" s="25" t="s">
        <v>77</v>
      </c>
      <c r="F137" s="21">
        <v>990043</v>
      </c>
      <c r="G137" s="22">
        <v>2020</v>
      </c>
      <c r="H137" s="22">
        <v>547</v>
      </c>
      <c r="I137" s="22">
        <v>81</v>
      </c>
      <c r="J137" s="22">
        <v>4.55</v>
      </c>
      <c r="K137" s="22">
        <v>14.55</v>
      </c>
      <c r="L137" s="22">
        <v>6.17</v>
      </c>
      <c r="M137" s="22">
        <v>8.02</v>
      </c>
      <c r="N137" s="22">
        <v>18</v>
      </c>
      <c r="O137" s="22">
        <v>20.8</v>
      </c>
      <c r="P137" s="22">
        <v>11.4</v>
      </c>
      <c r="Q137" s="22">
        <v>2.42</v>
      </c>
      <c r="R137" s="22">
        <v>296</v>
      </c>
      <c r="S137" s="22">
        <v>0.57999999999999996</v>
      </c>
      <c r="T137" s="22">
        <v>311</v>
      </c>
      <c r="U137" s="22">
        <v>184.5</v>
      </c>
      <c r="V137" s="22">
        <v>53.6</v>
      </c>
      <c r="W137" s="22">
        <v>59.5</v>
      </c>
      <c r="X137" s="22">
        <v>13.8</v>
      </c>
      <c r="Y137" s="22">
        <v>29.9</v>
      </c>
      <c r="Z137" s="22">
        <v>4.4000000000000004</v>
      </c>
      <c r="AA137" s="22">
        <v>2040</v>
      </c>
      <c r="AB137" s="22">
        <v>9.9</v>
      </c>
      <c r="AC137" s="22">
        <v>2.86</v>
      </c>
      <c r="AD137" s="22">
        <v>23.5</v>
      </c>
      <c r="AE137" s="22">
        <v>2.71</v>
      </c>
      <c r="AF137" s="22">
        <v>0.72</v>
      </c>
      <c r="AG137" s="22">
        <v>4.5</v>
      </c>
      <c r="AH137" s="22">
        <v>545</v>
      </c>
      <c r="AI137" s="22">
        <v>2.2000000000000002</v>
      </c>
      <c r="AJ137" s="22">
        <v>68.400000000000006</v>
      </c>
      <c r="AK137" s="22">
        <v>4.2699999999999996</v>
      </c>
      <c r="AL137" s="22">
        <v>441</v>
      </c>
      <c r="AM137" s="22">
        <v>31.8</v>
      </c>
      <c r="AN137" s="22">
        <v>7.12</v>
      </c>
      <c r="AO137" s="22">
        <v>18.45</v>
      </c>
      <c r="AP137" s="22">
        <v>16.5</v>
      </c>
      <c r="AQ137" s="22">
        <v>6.64</v>
      </c>
      <c r="AR137" s="22">
        <v>2.4500000000000002</v>
      </c>
      <c r="AS137" s="22">
        <v>2.2799999999999998</v>
      </c>
      <c r="AT137" s="22">
        <v>1.2E-2</v>
      </c>
      <c r="AU137" s="22">
        <v>4.41</v>
      </c>
      <c r="AV137" s="22">
        <v>0.75</v>
      </c>
      <c r="AW137" s="22">
        <v>1.43</v>
      </c>
      <c r="AX137" s="22">
        <v>0.24</v>
      </c>
      <c r="AY137" s="22">
        <v>0.23</v>
      </c>
      <c r="AZ137" s="22">
        <v>6.91</v>
      </c>
      <c r="BA137" s="22">
        <v>99.22</v>
      </c>
      <c r="BB137" s="22" t="s">
        <v>78</v>
      </c>
      <c r="BC137" s="22" t="s">
        <v>78</v>
      </c>
      <c r="BD137" s="22" t="s">
        <v>78</v>
      </c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8"/>
    </row>
    <row r="138" spans="1:103" x14ac:dyDescent="0.2">
      <c r="A138" s="19" t="s">
        <v>75</v>
      </c>
      <c r="B138" s="24">
        <v>118</v>
      </c>
      <c r="C138" s="24">
        <v>119</v>
      </c>
      <c r="D138" s="25" t="s">
        <v>239</v>
      </c>
      <c r="E138" s="25" t="s">
        <v>77</v>
      </c>
      <c r="F138" s="21">
        <v>990043</v>
      </c>
      <c r="G138" s="22">
        <v>1390</v>
      </c>
      <c r="H138" s="22">
        <v>5090</v>
      </c>
      <c r="I138" s="22">
        <v>93</v>
      </c>
      <c r="J138" s="22">
        <v>2.2400000000000002</v>
      </c>
      <c r="K138" s="22">
        <v>20.7</v>
      </c>
      <c r="L138" s="22">
        <v>7.25</v>
      </c>
      <c r="M138" s="22">
        <v>20.8</v>
      </c>
      <c r="N138" s="22">
        <v>15.9</v>
      </c>
      <c r="O138" s="22">
        <v>45.6</v>
      </c>
      <c r="P138" s="22">
        <v>5.61</v>
      </c>
      <c r="Q138" s="22">
        <v>3.33</v>
      </c>
      <c r="R138" s="22">
        <v>3450</v>
      </c>
      <c r="S138" s="22">
        <v>0.76</v>
      </c>
      <c r="T138" s="22">
        <v>917</v>
      </c>
      <c r="U138" s="22">
        <v>1140</v>
      </c>
      <c r="V138" s="22">
        <v>418</v>
      </c>
      <c r="W138" s="22">
        <v>45.9</v>
      </c>
      <c r="X138" s="22">
        <v>14.4</v>
      </c>
      <c r="Y138" s="22">
        <v>94.2</v>
      </c>
      <c r="Z138" s="22">
        <v>5.9</v>
      </c>
      <c r="AA138" s="22">
        <v>4270</v>
      </c>
      <c r="AB138" s="22">
        <v>9.5</v>
      </c>
      <c r="AC138" s="22">
        <v>6.08</v>
      </c>
      <c r="AD138" s="22">
        <v>66.599999999999994</v>
      </c>
      <c r="AE138" s="22">
        <v>1.68</v>
      </c>
      <c r="AF138" s="22">
        <v>0.89</v>
      </c>
      <c r="AG138" s="22">
        <v>11.9</v>
      </c>
      <c r="AH138" s="22">
        <v>374</v>
      </c>
      <c r="AI138" s="22">
        <v>2.4</v>
      </c>
      <c r="AJ138" s="22">
        <v>78.900000000000006</v>
      </c>
      <c r="AK138" s="22">
        <v>6.02</v>
      </c>
      <c r="AL138" s="22">
        <v>201</v>
      </c>
      <c r="AM138" s="22">
        <v>21.7</v>
      </c>
      <c r="AN138" s="22">
        <v>4.62</v>
      </c>
      <c r="AO138" s="22">
        <v>15.3</v>
      </c>
      <c r="AP138" s="22">
        <v>23.7</v>
      </c>
      <c r="AQ138" s="22">
        <v>6.21</v>
      </c>
      <c r="AR138" s="22">
        <v>1.58</v>
      </c>
      <c r="AS138" s="22">
        <v>1.89</v>
      </c>
      <c r="AT138" s="22">
        <v>1.4E-2</v>
      </c>
      <c r="AU138" s="22">
        <v>2.77</v>
      </c>
      <c r="AV138" s="22">
        <v>1.82</v>
      </c>
      <c r="AW138" s="22">
        <v>2.14</v>
      </c>
      <c r="AX138" s="22">
        <v>0.51</v>
      </c>
      <c r="AY138" s="22">
        <v>0.15</v>
      </c>
      <c r="AZ138" s="22">
        <v>15.6</v>
      </c>
      <c r="BA138" s="22">
        <v>98</v>
      </c>
      <c r="BB138" s="22" t="s">
        <v>78</v>
      </c>
      <c r="BC138" s="22" t="s">
        <v>78</v>
      </c>
      <c r="BD138" s="22" t="s">
        <v>78</v>
      </c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8"/>
    </row>
    <row r="139" spans="1:103" x14ac:dyDescent="0.2">
      <c r="A139" s="19" t="s">
        <v>75</v>
      </c>
      <c r="B139" s="24">
        <v>119</v>
      </c>
      <c r="C139" s="24">
        <v>120</v>
      </c>
      <c r="D139" s="25" t="s">
        <v>240</v>
      </c>
      <c r="E139" s="25" t="s">
        <v>77</v>
      </c>
      <c r="F139" s="21">
        <v>990043</v>
      </c>
      <c r="G139" s="22">
        <v>1970</v>
      </c>
      <c r="H139" s="22">
        <v>3290</v>
      </c>
      <c r="I139" s="22">
        <v>136</v>
      </c>
      <c r="J139" s="22">
        <v>2.86</v>
      </c>
      <c r="K139" s="22">
        <v>16.149999999999999</v>
      </c>
      <c r="L139" s="22">
        <v>6.52</v>
      </c>
      <c r="M139" s="22">
        <v>14.4</v>
      </c>
      <c r="N139" s="22">
        <v>16.7</v>
      </c>
      <c r="O139" s="22">
        <v>31.2</v>
      </c>
      <c r="P139" s="22">
        <v>7.18</v>
      </c>
      <c r="Q139" s="22">
        <v>2.74</v>
      </c>
      <c r="R139" s="22">
        <v>2280</v>
      </c>
      <c r="S139" s="22">
        <v>0.79</v>
      </c>
      <c r="T139" s="22">
        <v>639</v>
      </c>
      <c r="U139" s="22">
        <v>726</v>
      </c>
      <c r="V139" s="22">
        <v>266</v>
      </c>
      <c r="W139" s="22">
        <v>56.9</v>
      </c>
      <c r="X139" s="22">
        <v>16.7</v>
      </c>
      <c r="Y139" s="22">
        <v>62.4</v>
      </c>
      <c r="Z139" s="22">
        <v>6.8</v>
      </c>
      <c r="AA139" s="22">
        <v>5930</v>
      </c>
      <c r="AB139" s="22">
        <v>8.8000000000000007</v>
      </c>
      <c r="AC139" s="22">
        <v>4.25</v>
      </c>
      <c r="AD139" s="22">
        <v>51.9</v>
      </c>
      <c r="AE139" s="22">
        <v>1.98</v>
      </c>
      <c r="AF139" s="22">
        <v>0.87</v>
      </c>
      <c r="AG139" s="22">
        <v>10.199999999999999</v>
      </c>
      <c r="AH139" s="22">
        <v>448</v>
      </c>
      <c r="AI139" s="22">
        <v>1.8</v>
      </c>
      <c r="AJ139" s="22">
        <v>66.8</v>
      </c>
      <c r="AK139" s="22">
        <v>4.96</v>
      </c>
      <c r="AL139" s="22">
        <v>258</v>
      </c>
      <c r="AM139" s="22">
        <v>26.5</v>
      </c>
      <c r="AN139" s="22">
        <v>6.02</v>
      </c>
      <c r="AO139" s="22">
        <v>15.95</v>
      </c>
      <c r="AP139" s="22">
        <v>21.1</v>
      </c>
      <c r="AQ139" s="22">
        <v>6.74</v>
      </c>
      <c r="AR139" s="22">
        <v>1.89</v>
      </c>
      <c r="AS139" s="22">
        <v>2.0099999999999998</v>
      </c>
      <c r="AT139" s="22">
        <v>0.02</v>
      </c>
      <c r="AU139" s="22">
        <v>3.13</v>
      </c>
      <c r="AV139" s="22">
        <v>1.2</v>
      </c>
      <c r="AW139" s="22">
        <v>2.29</v>
      </c>
      <c r="AX139" s="22">
        <v>0.71</v>
      </c>
      <c r="AY139" s="22">
        <v>0.22</v>
      </c>
      <c r="AZ139" s="22">
        <v>11.9</v>
      </c>
      <c r="BA139" s="22">
        <v>99.68</v>
      </c>
      <c r="BB139" s="22" t="s">
        <v>78</v>
      </c>
      <c r="BC139" s="22" t="s">
        <v>78</v>
      </c>
      <c r="BD139" s="22" t="s">
        <v>78</v>
      </c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8"/>
    </row>
    <row r="140" spans="1:103" x14ac:dyDescent="0.2">
      <c r="A140" s="19" t="s">
        <v>75</v>
      </c>
      <c r="B140" s="24">
        <v>120</v>
      </c>
      <c r="C140" s="24">
        <v>121</v>
      </c>
      <c r="D140" s="25" t="s">
        <v>241</v>
      </c>
      <c r="E140" s="25" t="s">
        <v>77</v>
      </c>
      <c r="F140" s="21">
        <v>990043</v>
      </c>
      <c r="G140" s="22">
        <v>2020</v>
      </c>
      <c r="H140" s="22">
        <v>735</v>
      </c>
      <c r="I140" s="22">
        <v>113</v>
      </c>
      <c r="J140" s="22">
        <v>2.78</v>
      </c>
      <c r="K140" s="22">
        <v>15.5</v>
      </c>
      <c r="L140" s="22">
        <v>6.08</v>
      </c>
      <c r="M140" s="22">
        <v>10.15</v>
      </c>
      <c r="N140" s="22">
        <v>18.8</v>
      </c>
      <c r="O140" s="22">
        <v>27.5</v>
      </c>
      <c r="P140" s="22">
        <v>10.85</v>
      </c>
      <c r="Q140" s="22">
        <v>2.83</v>
      </c>
      <c r="R140" s="22">
        <v>420</v>
      </c>
      <c r="S140" s="22">
        <v>0.51</v>
      </c>
      <c r="T140" s="22">
        <v>374</v>
      </c>
      <c r="U140" s="22">
        <v>237</v>
      </c>
      <c r="V140" s="22">
        <v>69.2</v>
      </c>
      <c r="W140" s="22">
        <v>47.5</v>
      </c>
      <c r="X140" s="22">
        <v>16.7</v>
      </c>
      <c r="Y140" s="22">
        <v>36</v>
      </c>
      <c r="Z140" s="22">
        <v>4.0999999999999996</v>
      </c>
      <c r="AA140" s="22">
        <v>2340</v>
      </c>
      <c r="AB140" s="22">
        <v>15.6</v>
      </c>
      <c r="AC140" s="22">
        <v>3.56</v>
      </c>
      <c r="AD140" s="22">
        <v>32.6</v>
      </c>
      <c r="AE140" s="22">
        <v>3.31</v>
      </c>
      <c r="AF140" s="22">
        <v>0.7</v>
      </c>
      <c r="AG140" s="22">
        <v>6.45</v>
      </c>
      <c r="AH140" s="22">
        <v>545</v>
      </c>
      <c r="AI140" s="22">
        <v>2.2999999999999998</v>
      </c>
      <c r="AJ140" s="22">
        <v>65.8</v>
      </c>
      <c r="AK140" s="22">
        <v>4.2699999999999996</v>
      </c>
      <c r="AL140" s="22">
        <v>367</v>
      </c>
      <c r="AM140" s="22">
        <v>32</v>
      </c>
      <c r="AN140" s="22">
        <v>6.54</v>
      </c>
      <c r="AO140" s="22">
        <v>18.2</v>
      </c>
      <c r="AP140" s="22">
        <v>17.95</v>
      </c>
      <c r="AQ140" s="22">
        <v>7.77</v>
      </c>
      <c r="AR140" s="22">
        <v>1.98</v>
      </c>
      <c r="AS140" s="22">
        <v>2.16</v>
      </c>
      <c r="AT140" s="22">
        <v>1.6E-2</v>
      </c>
      <c r="AU140" s="22">
        <v>5.24</v>
      </c>
      <c r="AV140" s="22">
        <v>0.56999999999999995</v>
      </c>
      <c r="AW140" s="22">
        <v>1.69</v>
      </c>
      <c r="AX140" s="22">
        <v>0.27</v>
      </c>
      <c r="AY140" s="22">
        <v>0.23</v>
      </c>
      <c r="AZ140" s="22">
        <v>5.82</v>
      </c>
      <c r="BA140" s="22">
        <v>100.44</v>
      </c>
      <c r="BB140" s="22" t="s">
        <v>78</v>
      </c>
      <c r="BC140" s="22" t="s">
        <v>78</v>
      </c>
      <c r="BD140" s="22" t="s">
        <v>78</v>
      </c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8"/>
    </row>
    <row r="141" spans="1:103" x14ac:dyDescent="0.2">
      <c r="A141" s="19" t="s">
        <v>75</v>
      </c>
      <c r="B141" s="24">
        <v>121</v>
      </c>
      <c r="C141" s="24">
        <v>122</v>
      </c>
      <c r="D141" s="25" t="s">
        <v>242</v>
      </c>
      <c r="E141" s="25" t="s">
        <v>77</v>
      </c>
      <c r="F141" s="21">
        <v>990043</v>
      </c>
      <c r="G141" s="22">
        <v>2740</v>
      </c>
      <c r="H141" s="22">
        <v>716</v>
      </c>
      <c r="I141" s="22">
        <v>88</v>
      </c>
      <c r="J141" s="22">
        <v>3.86</v>
      </c>
      <c r="K141" s="22">
        <v>14.3</v>
      </c>
      <c r="L141" s="22">
        <v>5.8</v>
      </c>
      <c r="M141" s="22">
        <v>9.73</v>
      </c>
      <c r="N141" s="22">
        <v>19.399999999999999</v>
      </c>
      <c r="O141" s="22">
        <v>24.2</v>
      </c>
      <c r="P141" s="22">
        <v>9.67</v>
      </c>
      <c r="Q141" s="22">
        <v>2.59</v>
      </c>
      <c r="R141" s="22">
        <v>402</v>
      </c>
      <c r="S141" s="22">
        <v>0.56999999999999995</v>
      </c>
      <c r="T141" s="22">
        <v>358</v>
      </c>
      <c r="U141" s="22">
        <v>238</v>
      </c>
      <c r="V141" s="22">
        <v>72.2</v>
      </c>
      <c r="W141" s="22">
        <v>74.5</v>
      </c>
      <c r="X141" s="22">
        <v>20.3</v>
      </c>
      <c r="Y141" s="22">
        <v>34.4</v>
      </c>
      <c r="Z141" s="22">
        <v>4.9000000000000004</v>
      </c>
      <c r="AA141" s="22">
        <v>2430</v>
      </c>
      <c r="AB141" s="22">
        <v>13.2</v>
      </c>
      <c r="AC141" s="22">
        <v>3.01</v>
      </c>
      <c r="AD141" s="22">
        <v>36.4</v>
      </c>
      <c r="AE141" s="22">
        <v>2.85</v>
      </c>
      <c r="AF141" s="22">
        <v>0.69</v>
      </c>
      <c r="AG141" s="22">
        <v>5.55</v>
      </c>
      <c r="AH141" s="22">
        <v>522</v>
      </c>
      <c r="AI141" s="22">
        <v>2.7</v>
      </c>
      <c r="AJ141" s="22">
        <v>66.5</v>
      </c>
      <c r="AK141" s="22">
        <v>4.09</v>
      </c>
      <c r="AL141" s="22">
        <v>369</v>
      </c>
      <c r="AM141" s="22">
        <v>31.3</v>
      </c>
      <c r="AN141" s="22">
        <v>7.36</v>
      </c>
      <c r="AO141" s="22">
        <v>17</v>
      </c>
      <c r="AP141" s="22">
        <v>16.399999999999999</v>
      </c>
      <c r="AQ141" s="22">
        <v>7.72</v>
      </c>
      <c r="AR141" s="22">
        <v>2.16</v>
      </c>
      <c r="AS141" s="22">
        <v>2.9</v>
      </c>
      <c r="AT141" s="22">
        <v>1.2999999999999999E-2</v>
      </c>
      <c r="AU141" s="22">
        <v>4.4400000000000004</v>
      </c>
      <c r="AV141" s="22">
        <v>0.67</v>
      </c>
      <c r="AW141" s="22">
        <v>1.82</v>
      </c>
      <c r="AX141" s="22">
        <v>0.28000000000000003</v>
      </c>
      <c r="AY141" s="22">
        <v>0.31</v>
      </c>
      <c r="AZ141" s="22">
        <v>7.79</v>
      </c>
      <c r="BA141" s="22">
        <v>100.16</v>
      </c>
      <c r="BB141" s="22" t="s">
        <v>78</v>
      </c>
      <c r="BC141" s="22" t="s">
        <v>78</v>
      </c>
      <c r="BD141" s="22" t="s">
        <v>78</v>
      </c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8"/>
    </row>
    <row r="142" spans="1:103" x14ac:dyDescent="0.2">
      <c r="A142" s="19" t="s">
        <v>75</v>
      </c>
      <c r="B142" s="24">
        <v>122</v>
      </c>
      <c r="C142" s="24">
        <v>123</v>
      </c>
      <c r="D142" s="25" t="s">
        <v>243</v>
      </c>
      <c r="E142" s="25" t="s">
        <v>77</v>
      </c>
      <c r="F142" s="21">
        <v>990043</v>
      </c>
      <c r="G142" s="22">
        <v>9210</v>
      </c>
      <c r="H142" s="22">
        <v>1015</v>
      </c>
      <c r="I142" s="22">
        <v>22</v>
      </c>
      <c r="J142" s="22">
        <v>1.54</v>
      </c>
      <c r="K142" s="22">
        <v>10.4</v>
      </c>
      <c r="L142" s="22">
        <v>4.97</v>
      </c>
      <c r="M142" s="22">
        <v>8.01</v>
      </c>
      <c r="N142" s="22">
        <v>23.1</v>
      </c>
      <c r="O142" s="22">
        <v>18</v>
      </c>
      <c r="P142" s="22">
        <v>19.600000000000001</v>
      </c>
      <c r="Q142" s="22">
        <v>1.92</v>
      </c>
      <c r="R142" s="22">
        <v>623</v>
      </c>
      <c r="S142" s="22">
        <v>0.67</v>
      </c>
      <c r="T142" s="22">
        <v>594</v>
      </c>
      <c r="U142" s="22">
        <v>277</v>
      </c>
      <c r="V142" s="22">
        <v>90.6</v>
      </c>
      <c r="W142" s="22">
        <v>93.3</v>
      </c>
      <c r="X142" s="22">
        <v>4</v>
      </c>
      <c r="Y142" s="22">
        <v>31.5</v>
      </c>
      <c r="Z142" s="22">
        <v>6.4</v>
      </c>
      <c r="AA142" s="22">
        <v>4400</v>
      </c>
      <c r="AB142" s="22">
        <v>11</v>
      </c>
      <c r="AC142" s="22">
        <v>2.37</v>
      </c>
      <c r="AD142" s="22">
        <v>27.5</v>
      </c>
      <c r="AE142" s="22">
        <v>1.06</v>
      </c>
      <c r="AF142" s="22">
        <v>0.68</v>
      </c>
      <c r="AG142" s="22">
        <v>18.75</v>
      </c>
      <c r="AH142" s="22">
        <v>344</v>
      </c>
      <c r="AI142" s="22">
        <v>2.6</v>
      </c>
      <c r="AJ142" s="22">
        <v>50.2</v>
      </c>
      <c r="AK142" s="22">
        <v>5.15</v>
      </c>
      <c r="AL142" s="22">
        <v>1205</v>
      </c>
      <c r="AM142" s="22">
        <v>38.799999999999997</v>
      </c>
      <c r="AN142" s="22">
        <v>12.75</v>
      </c>
      <c r="AO142" s="22">
        <v>9.48</v>
      </c>
      <c r="AP142" s="22">
        <v>11.85</v>
      </c>
      <c r="AQ142" s="22">
        <v>3.49</v>
      </c>
      <c r="AR142" s="22">
        <v>1.57</v>
      </c>
      <c r="AS142" s="22">
        <v>5.95</v>
      </c>
      <c r="AT142" s="22">
        <v>3.0000000000000001E-3</v>
      </c>
      <c r="AU142" s="22">
        <v>1.72</v>
      </c>
      <c r="AV142" s="22">
        <v>0.78</v>
      </c>
      <c r="AW142" s="22">
        <v>1.28</v>
      </c>
      <c r="AX142" s="22">
        <v>0.52</v>
      </c>
      <c r="AY142" s="22">
        <v>1.06</v>
      </c>
      <c r="AZ142" s="22">
        <v>11.7</v>
      </c>
      <c r="BA142" s="22">
        <v>100.95</v>
      </c>
      <c r="BB142" s="22" t="s">
        <v>78</v>
      </c>
      <c r="BC142" s="22" t="s">
        <v>78</v>
      </c>
      <c r="BD142" s="22" t="s">
        <v>78</v>
      </c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8"/>
    </row>
    <row r="143" spans="1:103" x14ac:dyDescent="0.2">
      <c r="A143" s="19" t="s">
        <v>75</v>
      </c>
      <c r="B143" s="30">
        <v>122</v>
      </c>
      <c r="C143" s="30">
        <v>123</v>
      </c>
      <c r="D143" s="31" t="s">
        <v>244</v>
      </c>
      <c r="E143" s="32" t="s">
        <v>245</v>
      </c>
      <c r="F143" s="21">
        <v>990043</v>
      </c>
      <c r="G143" s="22">
        <v>3750</v>
      </c>
      <c r="H143" s="22">
        <v>1350</v>
      </c>
      <c r="I143" s="22">
        <v>24</v>
      </c>
      <c r="J143" s="22">
        <v>1.74</v>
      </c>
      <c r="K143" s="22">
        <v>13.2</v>
      </c>
      <c r="L143" s="22">
        <v>5.73</v>
      </c>
      <c r="M143" s="22">
        <v>11.5</v>
      </c>
      <c r="N143" s="22">
        <v>25.3</v>
      </c>
      <c r="O143" s="22">
        <v>26.6</v>
      </c>
      <c r="P143" s="22">
        <v>12.75</v>
      </c>
      <c r="Q143" s="22">
        <v>2.54</v>
      </c>
      <c r="R143" s="22">
        <v>764</v>
      </c>
      <c r="S143" s="22">
        <v>0.75</v>
      </c>
      <c r="T143" s="22">
        <v>690</v>
      </c>
      <c r="U143" s="22">
        <v>404</v>
      </c>
      <c r="V143" s="22">
        <v>124.5</v>
      </c>
      <c r="W143" s="22">
        <v>99</v>
      </c>
      <c r="X143" s="22">
        <v>9.5</v>
      </c>
      <c r="Y143" s="22">
        <v>46</v>
      </c>
      <c r="Z143" s="22">
        <v>6.3</v>
      </c>
      <c r="AA143" s="22">
        <v>5000</v>
      </c>
      <c r="AB143" s="22">
        <v>18.5</v>
      </c>
      <c r="AC143" s="22">
        <v>3.27</v>
      </c>
      <c r="AD143" s="22">
        <v>28.2</v>
      </c>
      <c r="AE143" s="22">
        <v>2.08</v>
      </c>
      <c r="AF143" s="22">
        <v>0.86</v>
      </c>
      <c r="AG143" s="22">
        <v>13.6</v>
      </c>
      <c r="AH143" s="22">
        <v>430</v>
      </c>
      <c r="AI143" s="22">
        <v>2</v>
      </c>
      <c r="AJ143" s="22">
        <v>61.7</v>
      </c>
      <c r="AK143" s="22">
        <v>5.36</v>
      </c>
      <c r="AL143" s="22">
        <v>728</v>
      </c>
      <c r="AM143" s="22">
        <v>31.3</v>
      </c>
      <c r="AN143" s="22">
        <v>9.25</v>
      </c>
      <c r="AO143" s="22">
        <v>13.5</v>
      </c>
      <c r="AP143" s="22">
        <v>14.85</v>
      </c>
      <c r="AQ143" s="22">
        <v>5.42</v>
      </c>
      <c r="AR143" s="22">
        <v>1.78</v>
      </c>
      <c r="AS143" s="22">
        <v>4.13</v>
      </c>
      <c r="AT143" s="22">
        <v>4.0000000000000001E-3</v>
      </c>
      <c r="AU143" s="22">
        <v>3.34</v>
      </c>
      <c r="AV143" s="22">
        <v>0.97</v>
      </c>
      <c r="AW143" s="22">
        <v>1.64</v>
      </c>
      <c r="AX143" s="22">
        <v>0.59</v>
      </c>
      <c r="AY143" s="22">
        <v>0.42</v>
      </c>
      <c r="AZ143" s="22">
        <v>13</v>
      </c>
      <c r="BA143" s="22">
        <v>100.19</v>
      </c>
      <c r="BB143" s="22" t="s">
        <v>78</v>
      </c>
      <c r="BC143" s="22" t="s">
        <v>78</v>
      </c>
      <c r="BD143" s="22" t="s">
        <v>78</v>
      </c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8"/>
    </row>
    <row r="144" spans="1:103" x14ac:dyDescent="0.2">
      <c r="A144" s="19" t="s">
        <v>75</v>
      </c>
      <c r="B144" s="24">
        <v>123</v>
      </c>
      <c r="C144" s="24">
        <v>124</v>
      </c>
      <c r="D144" s="25" t="s">
        <v>246</v>
      </c>
      <c r="E144" s="25" t="s">
        <v>77</v>
      </c>
      <c r="F144" s="21">
        <v>990043</v>
      </c>
      <c r="G144" s="22">
        <v>3170</v>
      </c>
      <c r="H144" s="22">
        <v>2720</v>
      </c>
      <c r="I144" s="22">
        <v>14</v>
      </c>
      <c r="J144" s="22">
        <v>1.46</v>
      </c>
      <c r="K144" s="22">
        <v>17.75</v>
      </c>
      <c r="L144" s="22">
        <v>6.83</v>
      </c>
      <c r="M144" s="22">
        <v>16.55</v>
      </c>
      <c r="N144" s="22">
        <v>24.2</v>
      </c>
      <c r="O144" s="22">
        <v>36.6</v>
      </c>
      <c r="P144" s="22">
        <v>8.68</v>
      </c>
      <c r="Q144" s="22">
        <v>2.84</v>
      </c>
      <c r="R144" s="22">
        <v>1525</v>
      </c>
      <c r="S144" s="22">
        <v>0.88</v>
      </c>
      <c r="T144" s="22">
        <v>490</v>
      </c>
      <c r="U144" s="22">
        <v>786</v>
      </c>
      <c r="V144" s="22">
        <v>254</v>
      </c>
      <c r="W144" s="22">
        <v>84.9</v>
      </c>
      <c r="X144" s="22">
        <v>3.4</v>
      </c>
      <c r="Y144" s="22">
        <v>76.400000000000006</v>
      </c>
      <c r="Z144" s="22">
        <v>4.0999999999999996</v>
      </c>
      <c r="AA144" s="22">
        <v>8770</v>
      </c>
      <c r="AB144" s="22">
        <v>13.6</v>
      </c>
      <c r="AC144" s="22">
        <v>4.18</v>
      </c>
      <c r="AD144" s="22">
        <v>45.2</v>
      </c>
      <c r="AE144" s="22">
        <v>1.19</v>
      </c>
      <c r="AF144" s="22">
        <v>0.91</v>
      </c>
      <c r="AG144" s="22">
        <v>12.75</v>
      </c>
      <c r="AH144" s="22">
        <v>228</v>
      </c>
      <c r="AI144" s="22">
        <v>1.9</v>
      </c>
      <c r="AJ144" s="22">
        <v>69.900000000000006</v>
      </c>
      <c r="AK144" s="22">
        <v>5.57</v>
      </c>
      <c r="AL144" s="22">
        <v>525</v>
      </c>
      <c r="AM144" s="22">
        <v>29</v>
      </c>
      <c r="AN144" s="22">
        <v>9.41</v>
      </c>
      <c r="AO144" s="22">
        <v>11.9</v>
      </c>
      <c r="AP144" s="22">
        <v>18.2</v>
      </c>
      <c r="AQ144" s="22">
        <v>4.1900000000000004</v>
      </c>
      <c r="AR144" s="22">
        <v>1.22</v>
      </c>
      <c r="AS144" s="22">
        <v>4.07</v>
      </c>
      <c r="AT144" s="22">
        <v>2E-3</v>
      </c>
      <c r="AU144" s="22">
        <v>1.92</v>
      </c>
      <c r="AV144" s="22">
        <v>1.48</v>
      </c>
      <c r="AW144" s="22">
        <v>1.48</v>
      </c>
      <c r="AX144" s="22">
        <v>1.05</v>
      </c>
      <c r="AY144" s="22">
        <v>0.35</v>
      </c>
      <c r="AZ144" s="22">
        <v>15.45</v>
      </c>
      <c r="BA144" s="22">
        <v>99.72</v>
      </c>
      <c r="BB144" s="22" t="s">
        <v>78</v>
      </c>
      <c r="BC144" s="22" t="s">
        <v>78</v>
      </c>
      <c r="BD144" s="22" t="s">
        <v>78</v>
      </c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8"/>
    </row>
    <row r="145" spans="1:103" x14ac:dyDescent="0.2">
      <c r="A145" s="19" t="s">
        <v>75</v>
      </c>
      <c r="B145" s="24">
        <v>124</v>
      </c>
      <c r="C145" s="24">
        <v>125</v>
      </c>
      <c r="D145" s="25" t="s">
        <v>247</v>
      </c>
      <c r="E145" s="25" t="s">
        <v>77</v>
      </c>
      <c r="F145" s="21">
        <v>990043</v>
      </c>
      <c r="G145" s="22">
        <v>3750</v>
      </c>
      <c r="H145" s="22">
        <v>2480</v>
      </c>
      <c r="I145" s="22">
        <v>31</v>
      </c>
      <c r="J145" s="22">
        <v>1.1200000000000001</v>
      </c>
      <c r="K145" s="22">
        <v>13.4</v>
      </c>
      <c r="L145" s="22">
        <v>5.86</v>
      </c>
      <c r="M145" s="22">
        <v>14.65</v>
      </c>
      <c r="N145" s="22">
        <v>27.6</v>
      </c>
      <c r="O145" s="22">
        <v>30.7</v>
      </c>
      <c r="P145" s="22">
        <v>8.7799999999999994</v>
      </c>
      <c r="Q145" s="22">
        <v>2.25</v>
      </c>
      <c r="R145" s="22">
        <v>1480</v>
      </c>
      <c r="S145" s="22">
        <v>0.68</v>
      </c>
      <c r="T145" s="22">
        <v>649</v>
      </c>
      <c r="U145" s="22">
        <v>690</v>
      </c>
      <c r="V145" s="22">
        <v>230</v>
      </c>
      <c r="W145" s="22">
        <v>84.9</v>
      </c>
      <c r="X145" s="22">
        <v>1.4</v>
      </c>
      <c r="Y145" s="22">
        <v>64.900000000000006</v>
      </c>
      <c r="Z145" s="22">
        <v>1.6</v>
      </c>
      <c r="AA145" s="22">
        <v>6460</v>
      </c>
      <c r="AB145" s="22">
        <v>8.1999999999999993</v>
      </c>
      <c r="AC145" s="22">
        <v>3.66</v>
      </c>
      <c r="AD145" s="22">
        <v>31.9</v>
      </c>
      <c r="AE145" s="22">
        <v>0.56000000000000005</v>
      </c>
      <c r="AF145" s="22">
        <v>0.74</v>
      </c>
      <c r="AG145" s="22">
        <v>16.7</v>
      </c>
      <c r="AH145" s="22">
        <v>100</v>
      </c>
      <c r="AI145" s="22">
        <v>2.6</v>
      </c>
      <c r="AJ145" s="22">
        <v>56.3</v>
      </c>
      <c r="AK145" s="22">
        <v>4.8</v>
      </c>
      <c r="AL145" s="22">
        <v>594</v>
      </c>
      <c r="AM145" s="22">
        <v>34.9</v>
      </c>
      <c r="AN145" s="22">
        <v>11.6</v>
      </c>
      <c r="AO145" s="22">
        <v>9.4700000000000006</v>
      </c>
      <c r="AP145" s="22">
        <v>14.65</v>
      </c>
      <c r="AQ145" s="22">
        <v>3.08</v>
      </c>
      <c r="AR145" s="22">
        <v>1.66</v>
      </c>
      <c r="AS145" s="22">
        <v>4.91</v>
      </c>
      <c r="AT145" s="22">
        <v>5.0000000000000001E-3</v>
      </c>
      <c r="AU145" s="22">
        <v>0.89</v>
      </c>
      <c r="AV145" s="22">
        <v>1.26</v>
      </c>
      <c r="AW145" s="22">
        <v>1.26</v>
      </c>
      <c r="AX145" s="22">
        <v>0.76</v>
      </c>
      <c r="AY145" s="22">
        <v>0.42</v>
      </c>
      <c r="AZ145" s="22">
        <v>13.4</v>
      </c>
      <c r="BA145" s="22">
        <v>98.27</v>
      </c>
      <c r="BB145" s="22" t="s">
        <v>78</v>
      </c>
      <c r="BC145" s="22" t="s">
        <v>78</v>
      </c>
      <c r="BD145" s="22" t="s">
        <v>78</v>
      </c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8"/>
    </row>
    <row r="146" spans="1:103" x14ac:dyDescent="0.2">
      <c r="A146" s="19" t="s">
        <v>75</v>
      </c>
      <c r="B146" s="24">
        <v>125</v>
      </c>
      <c r="C146" s="24">
        <v>126</v>
      </c>
      <c r="D146" s="25" t="s">
        <v>248</v>
      </c>
      <c r="E146" s="25" t="s">
        <v>77</v>
      </c>
      <c r="F146" s="21">
        <v>990043</v>
      </c>
      <c r="G146" s="22">
        <v>4420</v>
      </c>
      <c r="H146" s="22">
        <v>1825</v>
      </c>
      <c r="I146" s="22">
        <v>21</v>
      </c>
      <c r="J146" s="22">
        <v>1.52</v>
      </c>
      <c r="K146" s="22">
        <v>11.05</v>
      </c>
      <c r="L146" s="22">
        <v>5.05</v>
      </c>
      <c r="M146" s="22">
        <v>11.55</v>
      </c>
      <c r="N146" s="22">
        <v>27.2</v>
      </c>
      <c r="O146" s="22">
        <v>23.9</v>
      </c>
      <c r="P146" s="22">
        <v>13.4</v>
      </c>
      <c r="Q146" s="22">
        <v>1.84</v>
      </c>
      <c r="R146" s="22">
        <v>1085</v>
      </c>
      <c r="S146" s="22">
        <v>0.73</v>
      </c>
      <c r="T146" s="22">
        <v>501</v>
      </c>
      <c r="U146" s="22">
        <v>532</v>
      </c>
      <c r="V146" s="22">
        <v>171</v>
      </c>
      <c r="W146" s="22">
        <v>92.2</v>
      </c>
      <c r="X146" s="22">
        <v>2.2999999999999998</v>
      </c>
      <c r="Y146" s="22">
        <v>53.3</v>
      </c>
      <c r="Z146" s="22">
        <v>1.3</v>
      </c>
      <c r="AA146" s="22">
        <v>7080</v>
      </c>
      <c r="AB146" s="22">
        <v>7.9</v>
      </c>
      <c r="AC146" s="22">
        <v>2.88</v>
      </c>
      <c r="AD146" s="22">
        <v>23.6</v>
      </c>
      <c r="AE146" s="22">
        <v>0.62</v>
      </c>
      <c r="AF146" s="22">
        <v>0.74</v>
      </c>
      <c r="AG146" s="22">
        <v>12</v>
      </c>
      <c r="AH146" s="22">
        <v>103</v>
      </c>
      <c r="AI146" s="22">
        <v>1.6</v>
      </c>
      <c r="AJ146" s="22">
        <v>46.1</v>
      </c>
      <c r="AK146" s="22">
        <v>4.8099999999999996</v>
      </c>
      <c r="AL146" s="22">
        <v>873</v>
      </c>
      <c r="AM146" s="22">
        <v>37.5</v>
      </c>
      <c r="AN146" s="22">
        <v>12.35</v>
      </c>
      <c r="AO146" s="22">
        <v>8.0500000000000007</v>
      </c>
      <c r="AP146" s="22">
        <v>14.2</v>
      </c>
      <c r="AQ146" s="22">
        <v>3.23</v>
      </c>
      <c r="AR146" s="22">
        <v>2</v>
      </c>
      <c r="AS146" s="22">
        <v>5.18</v>
      </c>
      <c r="AT146" s="22">
        <v>4.0000000000000001E-3</v>
      </c>
      <c r="AU146" s="22">
        <v>1.04</v>
      </c>
      <c r="AV146" s="22">
        <v>1.08</v>
      </c>
      <c r="AW146" s="22">
        <v>1.1000000000000001</v>
      </c>
      <c r="AX146" s="22">
        <v>0.87</v>
      </c>
      <c r="AY146" s="22">
        <v>0.52</v>
      </c>
      <c r="AZ146" s="22">
        <v>13.55</v>
      </c>
      <c r="BA146" s="22">
        <v>100.67</v>
      </c>
      <c r="BB146" s="22" t="s">
        <v>78</v>
      </c>
      <c r="BC146" s="22" t="s">
        <v>78</v>
      </c>
      <c r="BD146" s="22" t="s">
        <v>78</v>
      </c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8"/>
    </row>
    <row r="147" spans="1:103" x14ac:dyDescent="0.2">
      <c r="A147" s="19" t="s">
        <v>75</v>
      </c>
      <c r="B147" s="24">
        <v>126</v>
      </c>
      <c r="C147" s="24">
        <v>127</v>
      </c>
      <c r="D147" s="25" t="s">
        <v>249</v>
      </c>
      <c r="E147" s="25" t="s">
        <v>77</v>
      </c>
      <c r="F147" s="21">
        <v>990043</v>
      </c>
      <c r="G147" s="22">
        <v>4520</v>
      </c>
      <c r="H147" s="22">
        <v>3380</v>
      </c>
      <c r="I147" s="22">
        <v>16</v>
      </c>
      <c r="J147" s="22">
        <v>1.54</v>
      </c>
      <c r="K147" s="22">
        <v>14.15</v>
      </c>
      <c r="L147" s="22">
        <v>5.69</v>
      </c>
      <c r="M147" s="22">
        <v>16.2</v>
      </c>
      <c r="N147" s="22">
        <v>24.7</v>
      </c>
      <c r="O147" s="22">
        <v>33.799999999999997</v>
      </c>
      <c r="P147" s="22">
        <v>7.6</v>
      </c>
      <c r="Q147" s="22">
        <v>2.31</v>
      </c>
      <c r="R147" s="22">
        <v>2290</v>
      </c>
      <c r="S147" s="22">
        <v>0.75</v>
      </c>
      <c r="T147" s="22">
        <v>693</v>
      </c>
      <c r="U147" s="22">
        <v>812</v>
      </c>
      <c r="V147" s="22">
        <v>281</v>
      </c>
      <c r="W147" s="22">
        <v>103</v>
      </c>
      <c r="X147" s="22" t="s">
        <v>90</v>
      </c>
      <c r="Y147" s="22">
        <v>73.900000000000006</v>
      </c>
      <c r="Z147" s="22">
        <v>1.7</v>
      </c>
      <c r="AA147" s="26" t="s">
        <v>97</v>
      </c>
      <c r="AB147" s="22">
        <v>7.9</v>
      </c>
      <c r="AC147" s="22">
        <v>4.0599999999999996</v>
      </c>
      <c r="AD147" s="22">
        <v>36.1</v>
      </c>
      <c r="AE147" s="22">
        <v>0.5</v>
      </c>
      <c r="AF147" s="22">
        <v>0.82</v>
      </c>
      <c r="AG147" s="22">
        <v>19.05</v>
      </c>
      <c r="AH147" s="22">
        <v>87</v>
      </c>
      <c r="AI147" s="22">
        <v>2.2000000000000002</v>
      </c>
      <c r="AJ147" s="22">
        <v>55.4</v>
      </c>
      <c r="AK147" s="22">
        <v>4.87</v>
      </c>
      <c r="AL147" s="22">
        <v>553</v>
      </c>
      <c r="AM147" s="22">
        <v>36.299999999999997</v>
      </c>
      <c r="AN147" s="22">
        <v>11.85</v>
      </c>
      <c r="AO147" s="22">
        <v>8.51</v>
      </c>
      <c r="AP147" s="22">
        <v>14.35</v>
      </c>
      <c r="AQ147" s="22">
        <v>3.08</v>
      </c>
      <c r="AR147" s="22">
        <v>1.27</v>
      </c>
      <c r="AS147" s="22">
        <v>5.77</v>
      </c>
      <c r="AT147" s="22">
        <v>3.0000000000000001E-3</v>
      </c>
      <c r="AU147" s="22">
        <v>0.81</v>
      </c>
      <c r="AV147" s="22">
        <v>1.02</v>
      </c>
      <c r="AW147" s="22">
        <v>1.6</v>
      </c>
      <c r="AX147" s="22">
        <v>1.4</v>
      </c>
      <c r="AY147" s="22">
        <v>0.5</v>
      </c>
      <c r="AZ147" s="22">
        <v>12.75</v>
      </c>
      <c r="BA147" s="22">
        <v>99.21</v>
      </c>
      <c r="BB147" s="22" t="s">
        <v>78</v>
      </c>
      <c r="BC147" s="22" t="s">
        <v>78</v>
      </c>
      <c r="BD147" s="22" t="s">
        <v>78</v>
      </c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8"/>
    </row>
    <row r="148" spans="1:103" x14ac:dyDescent="0.2">
      <c r="A148" s="19" t="s">
        <v>75</v>
      </c>
      <c r="B148" s="24">
        <v>127</v>
      </c>
      <c r="C148" s="24">
        <v>128</v>
      </c>
      <c r="D148" s="25" t="s">
        <v>250</v>
      </c>
      <c r="E148" s="25" t="s">
        <v>77</v>
      </c>
      <c r="F148" s="21">
        <v>990043</v>
      </c>
      <c r="G148" s="22">
        <v>4460</v>
      </c>
      <c r="H148" s="22">
        <v>1655</v>
      </c>
      <c r="I148" s="22">
        <v>14</v>
      </c>
      <c r="J148" s="22">
        <v>0.75</v>
      </c>
      <c r="K148" s="22">
        <v>8.93</v>
      </c>
      <c r="L148" s="22">
        <v>3.86</v>
      </c>
      <c r="M148" s="22">
        <v>9.1</v>
      </c>
      <c r="N148" s="22">
        <v>27.4</v>
      </c>
      <c r="O148" s="22">
        <v>17.399999999999999</v>
      </c>
      <c r="P148" s="22">
        <v>5.61</v>
      </c>
      <c r="Q148" s="22">
        <v>1.56</v>
      </c>
      <c r="R148" s="22">
        <v>933</v>
      </c>
      <c r="S148" s="22">
        <v>0.53</v>
      </c>
      <c r="T148" s="22">
        <v>458</v>
      </c>
      <c r="U148" s="22">
        <v>429</v>
      </c>
      <c r="V148" s="22">
        <v>146</v>
      </c>
      <c r="W148" s="22">
        <v>92.4</v>
      </c>
      <c r="X148" s="22">
        <v>2.4</v>
      </c>
      <c r="Y148" s="22">
        <v>38.9</v>
      </c>
      <c r="Z148" s="22">
        <v>2</v>
      </c>
      <c r="AA148" s="22">
        <v>5800</v>
      </c>
      <c r="AB148" s="22">
        <v>7.3</v>
      </c>
      <c r="AC148" s="22">
        <v>2.25</v>
      </c>
      <c r="AD148" s="22">
        <v>33.200000000000003</v>
      </c>
      <c r="AE148" s="22">
        <v>0.44</v>
      </c>
      <c r="AF148" s="22">
        <v>0.56000000000000005</v>
      </c>
      <c r="AG148" s="22">
        <v>18.55</v>
      </c>
      <c r="AH148" s="22">
        <v>88</v>
      </c>
      <c r="AI148" s="22">
        <v>2.5</v>
      </c>
      <c r="AJ148" s="22">
        <v>36.5</v>
      </c>
      <c r="AK148" s="22">
        <v>3.52</v>
      </c>
      <c r="AL148" s="22">
        <v>374</v>
      </c>
      <c r="AM148" s="22">
        <v>40.4</v>
      </c>
      <c r="AN148" s="22">
        <v>13.2</v>
      </c>
      <c r="AO148" s="22">
        <v>8.1999999999999993</v>
      </c>
      <c r="AP148" s="22">
        <v>10.75</v>
      </c>
      <c r="AQ148" s="22">
        <v>2.78</v>
      </c>
      <c r="AR148" s="22">
        <v>1.76</v>
      </c>
      <c r="AS148" s="22">
        <v>6.35</v>
      </c>
      <c r="AT148" s="22">
        <v>3.0000000000000001E-3</v>
      </c>
      <c r="AU148" s="22">
        <v>0.72</v>
      </c>
      <c r="AV148" s="22">
        <v>1.18</v>
      </c>
      <c r="AW148" s="22">
        <v>1.1599999999999999</v>
      </c>
      <c r="AX148" s="22">
        <v>0.69</v>
      </c>
      <c r="AY148" s="22">
        <v>0.51</v>
      </c>
      <c r="AZ148" s="22">
        <v>12.15</v>
      </c>
      <c r="BA148" s="22">
        <v>99.85</v>
      </c>
      <c r="BB148" s="22" t="s">
        <v>78</v>
      </c>
      <c r="BC148" s="22" t="s">
        <v>78</v>
      </c>
      <c r="BD148" s="22" t="s">
        <v>78</v>
      </c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8"/>
    </row>
    <row r="149" spans="1:103" x14ac:dyDescent="0.2">
      <c r="A149" s="19" t="s">
        <v>75</v>
      </c>
      <c r="B149" s="24">
        <v>128</v>
      </c>
      <c r="C149" s="24">
        <v>129</v>
      </c>
      <c r="D149" s="25" t="s">
        <v>251</v>
      </c>
      <c r="E149" s="25" t="s">
        <v>77</v>
      </c>
      <c r="F149" s="21">
        <v>990043</v>
      </c>
      <c r="G149" s="22">
        <v>4870</v>
      </c>
      <c r="H149" s="22">
        <v>2550</v>
      </c>
      <c r="I149" s="22">
        <v>33</v>
      </c>
      <c r="J149" s="22">
        <v>1.84</v>
      </c>
      <c r="K149" s="22">
        <v>12.55</v>
      </c>
      <c r="L149" s="22">
        <v>4.8</v>
      </c>
      <c r="M149" s="22">
        <v>12.6</v>
      </c>
      <c r="N149" s="22">
        <v>26.5</v>
      </c>
      <c r="O149" s="22">
        <v>26.1</v>
      </c>
      <c r="P149" s="22">
        <v>7.48</v>
      </c>
      <c r="Q149" s="22">
        <v>2.09</v>
      </c>
      <c r="R149" s="22">
        <v>1710</v>
      </c>
      <c r="S149" s="22">
        <v>0.67</v>
      </c>
      <c r="T149" s="22">
        <v>468</v>
      </c>
      <c r="U149" s="22">
        <v>601</v>
      </c>
      <c r="V149" s="22">
        <v>210</v>
      </c>
      <c r="W149" s="22">
        <v>103.5</v>
      </c>
      <c r="X149" s="22">
        <v>1.7</v>
      </c>
      <c r="Y149" s="22">
        <v>55.5</v>
      </c>
      <c r="Z149" s="22">
        <v>0.9</v>
      </c>
      <c r="AA149" s="22">
        <v>9230</v>
      </c>
      <c r="AB149" s="22">
        <v>7.4</v>
      </c>
      <c r="AC149" s="22">
        <v>3.31</v>
      </c>
      <c r="AD149" s="22">
        <v>24.6</v>
      </c>
      <c r="AE149" s="22">
        <v>0.89</v>
      </c>
      <c r="AF149" s="22">
        <v>0.75</v>
      </c>
      <c r="AG149" s="22">
        <v>11.2</v>
      </c>
      <c r="AH149" s="22">
        <v>117</v>
      </c>
      <c r="AI149" s="22">
        <v>3.2</v>
      </c>
      <c r="AJ149" s="22">
        <v>52.7</v>
      </c>
      <c r="AK149" s="22">
        <v>4.78</v>
      </c>
      <c r="AL149" s="22">
        <v>435</v>
      </c>
      <c r="AM149" s="22">
        <v>37.5</v>
      </c>
      <c r="AN149" s="22">
        <v>12.45</v>
      </c>
      <c r="AO149" s="22">
        <v>8.75</v>
      </c>
      <c r="AP149" s="22">
        <v>13.1</v>
      </c>
      <c r="AQ149" s="22">
        <v>3.7</v>
      </c>
      <c r="AR149" s="22">
        <v>1.88</v>
      </c>
      <c r="AS149" s="22">
        <v>5.21</v>
      </c>
      <c r="AT149" s="22">
        <v>5.0000000000000001E-3</v>
      </c>
      <c r="AU149" s="22">
        <v>1.46</v>
      </c>
      <c r="AV149" s="22">
        <v>0.91</v>
      </c>
      <c r="AW149" s="22">
        <v>1.34</v>
      </c>
      <c r="AX149" s="22">
        <v>1.1200000000000001</v>
      </c>
      <c r="AY149" s="22">
        <v>0.56000000000000005</v>
      </c>
      <c r="AZ149" s="22">
        <v>12.95</v>
      </c>
      <c r="BA149" s="22">
        <v>100.94</v>
      </c>
      <c r="BB149" s="22" t="s">
        <v>78</v>
      </c>
      <c r="BC149" s="22" t="s">
        <v>78</v>
      </c>
      <c r="BD149" s="22" t="s">
        <v>78</v>
      </c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8"/>
    </row>
    <row r="150" spans="1:103" x14ac:dyDescent="0.2">
      <c r="A150" s="19" t="s">
        <v>75</v>
      </c>
      <c r="B150" s="24">
        <v>129</v>
      </c>
      <c r="C150" s="24">
        <v>130</v>
      </c>
      <c r="D150" s="25" t="s">
        <v>252</v>
      </c>
      <c r="E150" s="25" t="s">
        <v>77</v>
      </c>
      <c r="F150" s="21">
        <v>990043</v>
      </c>
      <c r="G150" s="22">
        <v>1880</v>
      </c>
      <c r="H150" s="22">
        <v>6210</v>
      </c>
      <c r="I150" s="22">
        <v>64</v>
      </c>
      <c r="J150" s="22">
        <v>3.25</v>
      </c>
      <c r="K150" s="22">
        <v>20.7</v>
      </c>
      <c r="L150" s="22">
        <v>7.72</v>
      </c>
      <c r="M150" s="22">
        <v>24.7</v>
      </c>
      <c r="N150" s="22">
        <v>24.1</v>
      </c>
      <c r="O150" s="22">
        <v>48.5</v>
      </c>
      <c r="P150" s="22">
        <v>2.58</v>
      </c>
      <c r="Q150" s="22">
        <v>3.13</v>
      </c>
      <c r="R150" s="22">
        <v>4020</v>
      </c>
      <c r="S150" s="22">
        <v>0.87</v>
      </c>
      <c r="T150" s="22">
        <v>452</v>
      </c>
      <c r="U150" s="22">
        <v>1460</v>
      </c>
      <c r="V150" s="22">
        <v>523</v>
      </c>
      <c r="W150" s="22">
        <v>136.5</v>
      </c>
      <c r="X150" s="22">
        <v>5.9</v>
      </c>
      <c r="Y150" s="22">
        <v>121.5</v>
      </c>
      <c r="Z150" s="22">
        <v>4</v>
      </c>
      <c r="AA150" s="26" t="s">
        <v>97</v>
      </c>
      <c r="AB150" s="22">
        <v>6.8</v>
      </c>
      <c r="AC150" s="22">
        <v>6.44</v>
      </c>
      <c r="AD150" s="22">
        <v>36.799999999999997</v>
      </c>
      <c r="AE150" s="22">
        <v>1.24</v>
      </c>
      <c r="AF150" s="22">
        <v>1.03</v>
      </c>
      <c r="AG150" s="22">
        <v>5.04</v>
      </c>
      <c r="AH150" s="22">
        <v>345</v>
      </c>
      <c r="AI150" s="22">
        <v>1.1000000000000001</v>
      </c>
      <c r="AJ150" s="22">
        <v>74.8</v>
      </c>
      <c r="AK150" s="22">
        <v>6.27</v>
      </c>
      <c r="AL150" s="22">
        <v>88</v>
      </c>
      <c r="AM150" s="22">
        <v>23.8</v>
      </c>
      <c r="AN150" s="22">
        <v>7.32</v>
      </c>
      <c r="AO150" s="22">
        <v>13.3</v>
      </c>
      <c r="AP150" s="22">
        <v>19.350000000000001</v>
      </c>
      <c r="AQ150" s="22">
        <v>6.19</v>
      </c>
      <c r="AR150" s="22">
        <v>1.1100000000000001</v>
      </c>
      <c r="AS150" s="22">
        <v>3.85</v>
      </c>
      <c r="AT150" s="22">
        <v>0.01</v>
      </c>
      <c r="AU150" s="22">
        <v>2</v>
      </c>
      <c r="AV150" s="22">
        <v>1.56</v>
      </c>
      <c r="AW150" s="22">
        <v>1.39</v>
      </c>
      <c r="AX150" s="22">
        <v>2.17</v>
      </c>
      <c r="AY150" s="22">
        <v>0.21</v>
      </c>
      <c r="AZ150" s="22">
        <v>17.25</v>
      </c>
      <c r="BA150" s="22">
        <v>99.51</v>
      </c>
      <c r="BB150" s="22" t="s">
        <v>78</v>
      </c>
      <c r="BC150" s="22" t="s">
        <v>78</v>
      </c>
      <c r="BD150" s="22" t="s">
        <v>78</v>
      </c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8"/>
    </row>
    <row r="151" spans="1:103" x14ac:dyDescent="0.2">
      <c r="A151" s="19" t="s">
        <v>75</v>
      </c>
      <c r="B151" s="24">
        <v>130</v>
      </c>
      <c r="C151" s="24">
        <v>131</v>
      </c>
      <c r="D151" s="25" t="s">
        <v>253</v>
      </c>
      <c r="E151" s="25" t="s">
        <v>77</v>
      </c>
      <c r="F151" s="21">
        <v>990043</v>
      </c>
      <c r="G151" s="22">
        <v>1130</v>
      </c>
      <c r="H151" s="22">
        <v>4430</v>
      </c>
      <c r="I151" s="22">
        <v>15</v>
      </c>
      <c r="J151" s="22">
        <v>1.48</v>
      </c>
      <c r="K151" s="22">
        <v>24</v>
      </c>
      <c r="L151" s="22">
        <v>11.35</v>
      </c>
      <c r="M151" s="22">
        <v>22.8</v>
      </c>
      <c r="N151" s="22">
        <v>16.2</v>
      </c>
      <c r="O151" s="22">
        <v>47.2</v>
      </c>
      <c r="P151" s="22">
        <v>0.64</v>
      </c>
      <c r="Q151" s="22">
        <v>4.3499999999999996</v>
      </c>
      <c r="R151" s="22">
        <v>2650</v>
      </c>
      <c r="S151" s="22">
        <v>1.6</v>
      </c>
      <c r="T151" s="22">
        <v>624</v>
      </c>
      <c r="U151" s="22">
        <v>1175</v>
      </c>
      <c r="V151" s="22">
        <v>397</v>
      </c>
      <c r="W151" s="22">
        <v>52.8</v>
      </c>
      <c r="X151" s="22">
        <v>3.2</v>
      </c>
      <c r="Y151" s="22">
        <v>102.5</v>
      </c>
      <c r="Z151" s="22">
        <v>1.6</v>
      </c>
      <c r="AA151" s="26" t="s">
        <v>97</v>
      </c>
      <c r="AB151" s="22">
        <v>3.1</v>
      </c>
      <c r="AC151" s="22">
        <v>6.28</v>
      </c>
      <c r="AD151" s="22">
        <v>24.3</v>
      </c>
      <c r="AE151" s="22">
        <v>0.3</v>
      </c>
      <c r="AF151" s="22">
        <v>1.73</v>
      </c>
      <c r="AG151" s="22">
        <v>9.2200000000000006</v>
      </c>
      <c r="AH151" s="22">
        <v>118</v>
      </c>
      <c r="AI151" s="22">
        <v>1.3</v>
      </c>
      <c r="AJ151" s="22">
        <v>107.5</v>
      </c>
      <c r="AK151" s="22">
        <v>11.65</v>
      </c>
      <c r="AL151" s="22">
        <v>20</v>
      </c>
      <c r="AM151" s="22">
        <v>8.39</v>
      </c>
      <c r="AN151" s="22">
        <v>2.59</v>
      </c>
      <c r="AO151" s="22">
        <v>7.64</v>
      </c>
      <c r="AP151" s="22">
        <v>37.9</v>
      </c>
      <c r="AQ151" s="22">
        <v>3.23</v>
      </c>
      <c r="AR151" s="22">
        <v>0.27</v>
      </c>
      <c r="AS151" s="22">
        <v>1.5</v>
      </c>
      <c r="AT151" s="22">
        <v>3.0000000000000001E-3</v>
      </c>
      <c r="AU151" s="22">
        <v>0.49</v>
      </c>
      <c r="AV151" s="22">
        <v>2.86</v>
      </c>
      <c r="AW151" s="22">
        <v>1.72</v>
      </c>
      <c r="AX151" s="22">
        <v>2.23</v>
      </c>
      <c r="AY151" s="22">
        <v>0.13</v>
      </c>
      <c r="AZ151" s="22">
        <v>30.5</v>
      </c>
      <c r="BA151" s="22">
        <v>99.45</v>
      </c>
      <c r="BB151" s="22" t="s">
        <v>78</v>
      </c>
      <c r="BC151" s="22" t="s">
        <v>78</v>
      </c>
      <c r="BD151" s="22" t="s">
        <v>78</v>
      </c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8"/>
    </row>
    <row r="152" spans="1:103" x14ac:dyDescent="0.2">
      <c r="A152" s="19" t="s">
        <v>75</v>
      </c>
      <c r="B152" s="2" t="s">
        <v>126</v>
      </c>
      <c r="C152" s="2"/>
      <c r="D152" s="27" t="s">
        <v>254</v>
      </c>
      <c r="E152" s="27" t="s">
        <v>107</v>
      </c>
      <c r="F152" s="21">
        <v>990043</v>
      </c>
      <c r="G152" s="22">
        <v>4230</v>
      </c>
      <c r="H152" s="22">
        <v>3200</v>
      </c>
      <c r="I152" s="22">
        <v>49</v>
      </c>
      <c r="J152" s="22">
        <v>2.9</v>
      </c>
      <c r="K152" s="22">
        <v>20.9</v>
      </c>
      <c r="L152" s="22">
        <v>7.49</v>
      </c>
      <c r="M152" s="22">
        <v>18.2</v>
      </c>
      <c r="N152" s="22">
        <v>16.8</v>
      </c>
      <c r="O152" s="22">
        <v>43.5</v>
      </c>
      <c r="P152" s="22">
        <v>1.85</v>
      </c>
      <c r="Q152" s="22">
        <v>3.3</v>
      </c>
      <c r="R152" s="22">
        <v>2320</v>
      </c>
      <c r="S152" s="22">
        <v>0.62</v>
      </c>
      <c r="T152" s="22">
        <v>253</v>
      </c>
      <c r="U152" s="22">
        <v>671</v>
      </c>
      <c r="V152" s="22">
        <v>249</v>
      </c>
      <c r="W152" s="22">
        <v>71.7</v>
      </c>
      <c r="X152" s="22">
        <v>6.8</v>
      </c>
      <c r="Y152" s="22">
        <v>74.2</v>
      </c>
      <c r="Z152" s="22">
        <v>4.5999999999999996</v>
      </c>
      <c r="AA152" s="22">
        <v>6340</v>
      </c>
      <c r="AB152" s="22">
        <v>2</v>
      </c>
      <c r="AC152" s="22">
        <v>5.55</v>
      </c>
      <c r="AD152" s="22">
        <v>119.5</v>
      </c>
      <c r="AE152" s="22">
        <v>0.28000000000000003</v>
      </c>
      <c r="AF152" s="22">
        <v>0.84</v>
      </c>
      <c r="AG152" s="22">
        <v>3.49</v>
      </c>
      <c r="AH152" s="22">
        <v>50</v>
      </c>
      <c r="AI152" s="22">
        <v>2.6</v>
      </c>
      <c r="AJ152" s="22">
        <v>77.8</v>
      </c>
      <c r="AK152" s="22">
        <v>4.62</v>
      </c>
      <c r="AL152" s="22">
        <v>67</v>
      </c>
      <c r="AM152" s="22">
        <v>33.799999999999997</v>
      </c>
      <c r="AN152" s="22">
        <v>9.75</v>
      </c>
      <c r="AO152" s="22">
        <v>7.3</v>
      </c>
      <c r="AP152" s="22">
        <v>17.399999999999999</v>
      </c>
      <c r="AQ152" s="22">
        <v>3.56</v>
      </c>
      <c r="AR152" s="22">
        <v>4.6500000000000004</v>
      </c>
      <c r="AS152" s="22">
        <v>1.21</v>
      </c>
      <c r="AT152" s="22">
        <v>8.0000000000000002E-3</v>
      </c>
      <c r="AU152" s="22">
        <v>0.45</v>
      </c>
      <c r="AV152" s="22">
        <v>0.77</v>
      </c>
      <c r="AW152" s="22">
        <v>0.19</v>
      </c>
      <c r="AX152" s="22">
        <v>0.77</v>
      </c>
      <c r="AY152" s="22">
        <v>0.49</v>
      </c>
      <c r="AZ152" s="22">
        <v>17.649999999999999</v>
      </c>
      <c r="BA152" s="22">
        <v>98</v>
      </c>
      <c r="BB152" s="22"/>
      <c r="BC152" s="22"/>
      <c r="BD152" s="22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8"/>
    </row>
    <row r="153" spans="1:103" x14ac:dyDescent="0.2">
      <c r="A153" s="19" t="s">
        <v>75</v>
      </c>
      <c r="B153" s="24">
        <v>131</v>
      </c>
      <c r="C153" s="24">
        <v>132</v>
      </c>
      <c r="D153" s="25" t="s">
        <v>255</v>
      </c>
      <c r="E153" s="25" t="s">
        <v>77</v>
      </c>
      <c r="F153" s="21">
        <v>990043</v>
      </c>
      <c r="G153" s="22">
        <v>1265</v>
      </c>
      <c r="H153" s="22">
        <v>1320</v>
      </c>
      <c r="I153" s="22">
        <v>30</v>
      </c>
      <c r="J153" s="22">
        <v>3.75</v>
      </c>
      <c r="K153" s="22">
        <v>13.4</v>
      </c>
      <c r="L153" s="22">
        <v>6.82</v>
      </c>
      <c r="M153" s="22">
        <v>9.2200000000000006</v>
      </c>
      <c r="N153" s="22">
        <v>22.8</v>
      </c>
      <c r="O153" s="22">
        <v>21.6</v>
      </c>
      <c r="P153" s="22">
        <v>1.89</v>
      </c>
      <c r="Q153" s="22">
        <v>2.5</v>
      </c>
      <c r="R153" s="22">
        <v>762</v>
      </c>
      <c r="S153" s="22">
        <v>0.99</v>
      </c>
      <c r="T153" s="22">
        <v>618</v>
      </c>
      <c r="U153" s="22">
        <v>379</v>
      </c>
      <c r="V153" s="22">
        <v>123.5</v>
      </c>
      <c r="W153" s="22">
        <v>152.5</v>
      </c>
      <c r="X153" s="22">
        <v>6.3</v>
      </c>
      <c r="Y153" s="22">
        <v>39.700000000000003</v>
      </c>
      <c r="Z153" s="22">
        <v>2.9</v>
      </c>
      <c r="AA153" s="22">
        <v>8610</v>
      </c>
      <c r="AB153" s="22">
        <v>7.6</v>
      </c>
      <c r="AC153" s="22">
        <v>2.79</v>
      </c>
      <c r="AD153" s="22">
        <v>9.67</v>
      </c>
      <c r="AE153" s="22">
        <v>0.86</v>
      </c>
      <c r="AF153" s="22">
        <v>1.06</v>
      </c>
      <c r="AG153" s="22">
        <v>6.76</v>
      </c>
      <c r="AH153" s="22">
        <v>316</v>
      </c>
      <c r="AI153" s="22">
        <v>1.2</v>
      </c>
      <c r="AJ153" s="22">
        <v>69.7</v>
      </c>
      <c r="AK153" s="22">
        <v>6.56</v>
      </c>
      <c r="AL153" s="22">
        <v>55</v>
      </c>
      <c r="AM153" s="22">
        <v>19.350000000000001</v>
      </c>
      <c r="AN153" s="22">
        <v>5.2</v>
      </c>
      <c r="AO153" s="22">
        <v>12.25</v>
      </c>
      <c r="AP153" s="22">
        <v>24.4</v>
      </c>
      <c r="AQ153" s="22">
        <v>6.3</v>
      </c>
      <c r="AR153" s="22">
        <v>0.79</v>
      </c>
      <c r="AS153" s="22">
        <v>3.99</v>
      </c>
      <c r="AT153" s="22">
        <v>5.0000000000000001E-3</v>
      </c>
      <c r="AU153" s="22">
        <v>1.37</v>
      </c>
      <c r="AV153" s="22">
        <v>2.23</v>
      </c>
      <c r="AW153" s="22">
        <v>0.8</v>
      </c>
      <c r="AX153" s="22">
        <v>1.02</v>
      </c>
      <c r="AY153" s="22">
        <v>0.14000000000000001</v>
      </c>
      <c r="AZ153" s="22">
        <v>20.8</v>
      </c>
      <c r="BA153" s="22">
        <v>98.65</v>
      </c>
      <c r="BB153" s="22" t="s">
        <v>78</v>
      </c>
      <c r="BC153" s="22" t="s">
        <v>78</v>
      </c>
      <c r="BD153" s="22" t="s">
        <v>78</v>
      </c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8"/>
    </row>
    <row r="154" spans="1:103" x14ac:dyDescent="0.2">
      <c r="A154" s="19" t="s">
        <v>75</v>
      </c>
      <c r="B154" s="24">
        <v>132</v>
      </c>
      <c r="C154" s="24">
        <v>133</v>
      </c>
      <c r="D154" s="25" t="s">
        <v>256</v>
      </c>
      <c r="E154" s="25" t="s">
        <v>77</v>
      </c>
      <c r="F154" s="21">
        <v>990043</v>
      </c>
      <c r="G154" s="22">
        <v>1785</v>
      </c>
      <c r="H154" s="22">
        <v>6530</v>
      </c>
      <c r="I154" s="22">
        <v>83</v>
      </c>
      <c r="J154" s="22">
        <v>3.98</v>
      </c>
      <c r="K154" s="22">
        <v>20.2</v>
      </c>
      <c r="L154" s="22">
        <v>8.2799999999999994</v>
      </c>
      <c r="M154" s="22">
        <v>24.1</v>
      </c>
      <c r="N154" s="22">
        <v>19.8</v>
      </c>
      <c r="O154" s="22">
        <v>49.1</v>
      </c>
      <c r="P154" s="22">
        <v>3.47</v>
      </c>
      <c r="Q154" s="22">
        <v>3.19</v>
      </c>
      <c r="R154" s="22">
        <v>4090</v>
      </c>
      <c r="S154" s="22">
        <v>0.94</v>
      </c>
      <c r="T154" s="22">
        <v>591</v>
      </c>
      <c r="U154" s="22">
        <v>1610</v>
      </c>
      <c r="V154" s="22">
        <v>569</v>
      </c>
      <c r="W154" s="22">
        <v>136</v>
      </c>
      <c r="X154" s="22">
        <v>9.6</v>
      </c>
      <c r="Y154" s="22">
        <v>126</v>
      </c>
      <c r="Z154" s="22">
        <v>4.8</v>
      </c>
      <c r="AA154" s="26" t="s">
        <v>97</v>
      </c>
      <c r="AB154" s="22">
        <v>9.3000000000000007</v>
      </c>
      <c r="AC154" s="22">
        <v>6.36</v>
      </c>
      <c r="AD154" s="22">
        <v>31.6</v>
      </c>
      <c r="AE154" s="22">
        <v>1.36</v>
      </c>
      <c r="AF154" s="22">
        <v>0.97</v>
      </c>
      <c r="AG154" s="22">
        <v>3.78</v>
      </c>
      <c r="AH154" s="22">
        <v>413</v>
      </c>
      <c r="AI154" s="22">
        <v>1.5</v>
      </c>
      <c r="AJ154" s="22">
        <v>78.900000000000006</v>
      </c>
      <c r="AK154" s="22">
        <v>6.61</v>
      </c>
      <c r="AL154" s="22">
        <v>107</v>
      </c>
      <c r="AM154" s="22">
        <v>22.3</v>
      </c>
      <c r="AN154" s="22">
        <v>5.55</v>
      </c>
      <c r="AO154" s="22">
        <v>15.1</v>
      </c>
      <c r="AP154" s="22">
        <v>20.3</v>
      </c>
      <c r="AQ154" s="22">
        <v>7.05</v>
      </c>
      <c r="AR154" s="22">
        <v>1.06</v>
      </c>
      <c r="AS154" s="22">
        <v>3.84</v>
      </c>
      <c r="AT154" s="22">
        <v>1.2E-2</v>
      </c>
      <c r="AU154" s="22">
        <v>2.2599999999999998</v>
      </c>
      <c r="AV154" s="22">
        <v>1.71</v>
      </c>
      <c r="AW154" s="22">
        <v>1.41</v>
      </c>
      <c r="AX154" s="22">
        <v>2.38</v>
      </c>
      <c r="AY154" s="22">
        <v>0.2</v>
      </c>
      <c r="AZ154" s="22">
        <v>16.45</v>
      </c>
      <c r="BA154" s="22">
        <v>99.62</v>
      </c>
      <c r="BB154" s="22" t="s">
        <v>78</v>
      </c>
      <c r="BC154" s="22" t="s">
        <v>78</v>
      </c>
      <c r="BD154" s="22" t="s">
        <v>78</v>
      </c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8"/>
    </row>
    <row r="155" spans="1:103" x14ac:dyDescent="0.2">
      <c r="A155" s="19" t="s">
        <v>75</v>
      </c>
      <c r="B155" s="24">
        <v>133</v>
      </c>
      <c r="C155" s="24">
        <v>134</v>
      </c>
      <c r="D155" s="25" t="s">
        <v>257</v>
      </c>
      <c r="E155" s="25" t="s">
        <v>77</v>
      </c>
      <c r="F155" s="21">
        <v>990043</v>
      </c>
      <c r="G155" s="22">
        <v>2010</v>
      </c>
      <c r="H155" s="22">
        <v>5850</v>
      </c>
      <c r="I155" s="22">
        <v>122</v>
      </c>
      <c r="J155" s="22">
        <v>2.97</v>
      </c>
      <c r="K155" s="22">
        <v>22.6</v>
      </c>
      <c r="L155" s="22">
        <v>9.65</v>
      </c>
      <c r="M155" s="22">
        <v>21.2</v>
      </c>
      <c r="N155" s="22">
        <v>17.899999999999999</v>
      </c>
      <c r="O155" s="22">
        <v>44.8</v>
      </c>
      <c r="P155" s="22">
        <v>2.72</v>
      </c>
      <c r="Q155" s="22">
        <v>3.52</v>
      </c>
      <c r="R155" s="22">
        <v>3870</v>
      </c>
      <c r="S155" s="22">
        <v>1.1299999999999999</v>
      </c>
      <c r="T155" s="22">
        <v>1025</v>
      </c>
      <c r="U155" s="22">
        <v>1300</v>
      </c>
      <c r="V155" s="22">
        <v>473</v>
      </c>
      <c r="W155" s="22">
        <v>135</v>
      </c>
      <c r="X155" s="22">
        <v>9.6</v>
      </c>
      <c r="Y155" s="22">
        <v>107.5</v>
      </c>
      <c r="Z155" s="22">
        <v>2.9</v>
      </c>
      <c r="AA155" s="26" t="s">
        <v>97</v>
      </c>
      <c r="AB155" s="22">
        <v>3.5</v>
      </c>
      <c r="AC155" s="22">
        <v>6.35</v>
      </c>
      <c r="AD155" s="22">
        <v>22.8</v>
      </c>
      <c r="AE155" s="22">
        <v>1.04</v>
      </c>
      <c r="AF155" s="22">
        <v>1.3</v>
      </c>
      <c r="AG155" s="22">
        <v>1.7</v>
      </c>
      <c r="AH155" s="22">
        <v>393</v>
      </c>
      <c r="AI155" s="22">
        <v>3.3</v>
      </c>
      <c r="AJ155" s="22">
        <v>95.4</v>
      </c>
      <c r="AK155" s="22">
        <v>7.39</v>
      </c>
      <c r="AL155" s="22">
        <v>104</v>
      </c>
      <c r="AM155" s="22">
        <v>22.4</v>
      </c>
      <c r="AN155" s="22">
        <v>6.06</v>
      </c>
      <c r="AO155" s="22">
        <v>13.75</v>
      </c>
      <c r="AP155" s="22">
        <v>21.1</v>
      </c>
      <c r="AQ155" s="22">
        <v>6.59</v>
      </c>
      <c r="AR155" s="22">
        <v>0.64</v>
      </c>
      <c r="AS155" s="22">
        <v>3.79</v>
      </c>
      <c r="AT155" s="22">
        <v>1.7999999999999999E-2</v>
      </c>
      <c r="AU155" s="22">
        <v>1.68</v>
      </c>
      <c r="AV155" s="22">
        <v>1.35</v>
      </c>
      <c r="AW155" s="22">
        <v>1.76</v>
      </c>
      <c r="AX155" s="22">
        <v>2.67</v>
      </c>
      <c r="AY155" s="22">
        <v>0.23</v>
      </c>
      <c r="AZ155" s="22">
        <v>17.149999999999999</v>
      </c>
      <c r="BA155" s="22">
        <v>99.19</v>
      </c>
      <c r="BB155" s="22" t="s">
        <v>78</v>
      </c>
      <c r="BC155" s="22" t="s">
        <v>78</v>
      </c>
      <c r="BD155" s="22" t="s">
        <v>78</v>
      </c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8"/>
    </row>
    <row r="156" spans="1:103" x14ac:dyDescent="0.2">
      <c r="A156" s="19" t="s">
        <v>75</v>
      </c>
      <c r="B156" s="24">
        <v>134</v>
      </c>
      <c r="C156" s="24">
        <v>135</v>
      </c>
      <c r="D156" s="25" t="s">
        <v>258</v>
      </c>
      <c r="E156" s="25" t="s">
        <v>77</v>
      </c>
      <c r="F156" s="21">
        <v>990043</v>
      </c>
      <c r="G156" s="22">
        <v>2020</v>
      </c>
      <c r="H156" s="26">
        <v>11350</v>
      </c>
      <c r="I156" s="22">
        <v>28</v>
      </c>
      <c r="J156" s="22">
        <v>0.41</v>
      </c>
      <c r="K156" s="22">
        <v>37.700000000000003</v>
      </c>
      <c r="L156" s="22">
        <v>14.05</v>
      </c>
      <c r="M156" s="22">
        <v>48.4</v>
      </c>
      <c r="N156" s="22">
        <v>6.5</v>
      </c>
      <c r="O156" s="22">
        <v>91.4</v>
      </c>
      <c r="P156" s="22">
        <v>0.91</v>
      </c>
      <c r="Q156" s="22">
        <v>5.9</v>
      </c>
      <c r="R156" s="22">
        <v>8170</v>
      </c>
      <c r="S156" s="22">
        <v>1.43</v>
      </c>
      <c r="T156" s="22">
        <v>986</v>
      </c>
      <c r="U156" s="22">
        <v>2910</v>
      </c>
      <c r="V156" s="22">
        <v>993</v>
      </c>
      <c r="W156" s="22">
        <v>17.399999999999999</v>
      </c>
      <c r="X156" s="22">
        <v>3.3</v>
      </c>
      <c r="Y156" s="22">
        <v>210</v>
      </c>
      <c r="Z156" s="22">
        <v>1.4</v>
      </c>
      <c r="AA156" s="26" t="s">
        <v>97</v>
      </c>
      <c r="AB156" s="22">
        <v>1.1000000000000001</v>
      </c>
      <c r="AC156" s="22">
        <v>11.45</v>
      </c>
      <c r="AD156" s="22">
        <v>38.9</v>
      </c>
      <c r="AE156" s="22">
        <v>0.28000000000000003</v>
      </c>
      <c r="AF156" s="22">
        <v>1.83</v>
      </c>
      <c r="AG156" s="22">
        <v>1.73</v>
      </c>
      <c r="AH156" s="22">
        <v>176</v>
      </c>
      <c r="AI156" s="22">
        <v>0.7</v>
      </c>
      <c r="AJ156" s="22">
        <v>128.5</v>
      </c>
      <c r="AK156" s="22">
        <v>9.39</v>
      </c>
      <c r="AL156" s="22">
        <v>24</v>
      </c>
      <c r="AM156" s="22">
        <v>7.55</v>
      </c>
      <c r="AN156" s="22">
        <v>1.31</v>
      </c>
      <c r="AO156" s="22">
        <v>11.65</v>
      </c>
      <c r="AP156" s="22">
        <v>34.4</v>
      </c>
      <c r="AQ156" s="22">
        <v>1.97</v>
      </c>
      <c r="AR156" s="22">
        <v>0.26</v>
      </c>
      <c r="AS156" s="22">
        <v>0.45</v>
      </c>
      <c r="AT156" s="22">
        <v>5.0000000000000001E-3</v>
      </c>
      <c r="AU156" s="22">
        <v>0.46</v>
      </c>
      <c r="AV156" s="22">
        <v>1.63</v>
      </c>
      <c r="AW156" s="22">
        <v>3.13</v>
      </c>
      <c r="AX156" s="22">
        <v>5.43</v>
      </c>
      <c r="AY156" s="22">
        <v>0.22</v>
      </c>
      <c r="AZ156" s="22">
        <v>23.9</v>
      </c>
      <c r="BA156" s="22">
        <v>92.37</v>
      </c>
      <c r="BB156" s="22" t="s">
        <v>78</v>
      </c>
      <c r="BC156" s="22" t="s">
        <v>78</v>
      </c>
      <c r="BD156" s="22" t="s">
        <v>78</v>
      </c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8"/>
    </row>
    <row r="157" spans="1:103" x14ac:dyDescent="0.2">
      <c r="A157" s="19" t="s">
        <v>75</v>
      </c>
      <c r="B157" s="24">
        <v>135</v>
      </c>
      <c r="C157" s="24">
        <v>136</v>
      </c>
      <c r="D157" s="25" t="s">
        <v>259</v>
      </c>
      <c r="E157" s="25" t="s">
        <v>77</v>
      </c>
      <c r="F157" s="21">
        <v>990043</v>
      </c>
      <c r="G157" s="22">
        <v>2080</v>
      </c>
      <c r="H157" s="22">
        <v>6000</v>
      </c>
      <c r="I157" s="22">
        <v>9</v>
      </c>
      <c r="J157" s="22">
        <v>0.18</v>
      </c>
      <c r="K157" s="22">
        <v>42.9</v>
      </c>
      <c r="L157" s="22">
        <v>17.55</v>
      </c>
      <c r="M157" s="22">
        <v>42.8</v>
      </c>
      <c r="N157" s="22">
        <v>6</v>
      </c>
      <c r="O157" s="22">
        <v>94.6</v>
      </c>
      <c r="P157" s="22">
        <v>0.46</v>
      </c>
      <c r="Q157" s="22">
        <v>7.22</v>
      </c>
      <c r="R157" s="22">
        <v>3310</v>
      </c>
      <c r="S157" s="22">
        <v>1.84</v>
      </c>
      <c r="T157" s="22">
        <v>556</v>
      </c>
      <c r="U157" s="22">
        <v>1845</v>
      </c>
      <c r="V157" s="22">
        <v>578</v>
      </c>
      <c r="W157" s="22">
        <v>9.4</v>
      </c>
      <c r="X157" s="22">
        <v>2.9</v>
      </c>
      <c r="Y157" s="22">
        <v>190.5</v>
      </c>
      <c r="Z157" s="22">
        <v>1.7</v>
      </c>
      <c r="AA157" s="26" t="s">
        <v>97</v>
      </c>
      <c r="AB157" s="22">
        <v>1.3</v>
      </c>
      <c r="AC157" s="22">
        <v>10.9</v>
      </c>
      <c r="AD157" s="22">
        <v>38.4</v>
      </c>
      <c r="AE157" s="22">
        <v>0.12</v>
      </c>
      <c r="AF157" s="22">
        <v>2.4</v>
      </c>
      <c r="AG157" s="22">
        <v>3.09</v>
      </c>
      <c r="AH157" s="22">
        <v>83</v>
      </c>
      <c r="AI157" s="22">
        <v>1.4</v>
      </c>
      <c r="AJ157" s="22">
        <v>182</v>
      </c>
      <c r="AK157" s="22">
        <v>13.85</v>
      </c>
      <c r="AL157" s="22">
        <v>13</v>
      </c>
      <c r="AM157" s="22">
        <v>5.43</v>
      </c>
      <c r="AN157" s="22">
        <v>1.04</v>
      </c>
      <c r="AO157" s="22">
        <v>6.29</v>
      </c>
      <c r="AP157" s="22">
        <v>41.4</v>
      </c>
      <c r="AQ157" s="22">
        <v>1.76</v>
      </c>
      <c r="AR157" s="22">
        <v>0.17</v>
      </c>
      <c r="AS157" s="22">
        <v>0.38</v>
      </c>
      <c r="AT157" s="22">
        <v>2E-3</v>
      </c>
      <c r="AU157" s="22">
        <v>0.19</v>
      </c>
      <c r="AV157" s="22">
        <v>1.89</v>
      </c>
      <c r="AW157" s="22">
        <v>1.7</v>
      </c>
      <c r="AX157" s="22">
        <v>3.56</v>
      </c>
      <c r="AY157" s="22">
        <v>0.23</v>
      </c>
      <c r="AZ157" s="22">
        <v>33.6</v>
      </c>
      <c r="BA157" s="22">
        <v>97.64</v>
      </c>
      <c r="BB157" s="22" t="s">
        <v>78</v>
      </c>
      <c r="BC157" s="22" t="s">
        <v>78</v>
      </c>
      <c r="BD157" s="22" t="s">
        <v>78</v>
      </c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8"/>
    </row>
    <row r="158" spans="1:103" x14ac:dyDescent="0.2">
      <c r="A158" s="19" t="s">
        <v>75</v>
      </c>
      <c r="B158" s="24">
        <v>136</v>
      </c>
      <c r="C158" s="24">
        <v>137</v>
      </c>
      <c r="D158" s="25" t="s">
        <v>260</v>
      </c>
      <c r="E158" s="25" t="s">
        <v>77</v>
      </c>
      <c r="F158" s="21">
        <v>990043</v>
      </c>
      <c r="G158" s="22">
        <v>1980</v>
      </c>
      <c r="H158" s="22">
        <v>6170</v>
      </c>
      <c r="I158" s="22">
        <v>18</v>
      </c>
      <c r="J158" s="22">
        <v>0.36</v>
      </c>
      <c r="K158" s="22">
        <v>29.8</v>
      </c>
      <c r="L158" s="22">
        <v>11.1</v>
      </c>
      <c r="M158" s="22">
        <v>43.8</v>
      </c>
      <c r="N158" s="22">
        <v>4.7</v>
      </c>
      <c r="O158" s="22">
        <v>86.9</v>
      </c>
      <c r="P158" s="22">
        <v>0.36</v>
      </c>
      <c r="Q158" s="22">
        <v>4.28</v>
      </c>
      <c r="R158" s="22">
        <v>3970</v>
      </c>
      <c r="S158" s="22">
        <v>1.56</v>
      </c>
      <c r="T158" s="22">
        <v>1140</v>
      </c>
      <c r="U158" s="22">
        <v>1830</v>
      </c>
      <c r="V158" s="22">
        <v>607</v>
      </c>
      <c r="W158" s="22">
        <v>23.3</v>
      </c>
      <c r="X158" s="22">
        <v>1.5</v>
      </c>
      <c r="Y158" s="22">
        <v>198</v>
      </c>
      <c r="Z158" s="22">
        <v>1.9</v>
      </c>
      <c r="AA158" s="26" t="s">
        <v>97</v>
      </c>
      <c r="AB158" s="22">
        <v>1.7</v>
      </c>
      <c r="AC158" s="22">
        <v>7.11</v>
      </c>
      <c r="AD158" s="22">
        <v>119</v>
      </c>
      <c r="AE158" s="22">
        <v>0.15</v>
      </c>
      <c r="AF158" s="22">
        <v>1.46</v>
      </c>
      <c r="AG158" s="22">
        <v>4.8600000000000003</v>
      </c>
      <c r="AH158" s="22">
        <v>99</v>
      </c>
      <c r="AI158" s="22">
        <v>2.5</v>
      </c>
      <c r="AJ158" s="22">
        <v>108</v>
      </c>
      <c r="AK158" s="22">
        <v>9.5</v>
      </c>
      <c r="AL158" s="22">
        <v>11</v>
      </c>
      <c r="AM158" s="22">
        <v>7.46</v>
      </c>
      <c r="AN158" s="22">
        <v>1.98</v>
      </c>
      <c r="AO158" s="22">
        <v>7.66</v>
      </c>
      <c r="AP158" s="22">
        <v>37</v>
      </c>
      <c r="AQ158" s="22">
        <v>1.97</v>
      </c>
      <c r="AR158" s="22">
        <v>0.23</v>
      </c>
      <c r="AS158" s="22">
        <v>1.1499999999999999</v>
      </c>
      <c r="AT158" s="22">
        <v>4.0000000000000001E-3</v>
      </c>
      <c r="AU158" s="22">
        <v>0.25</v>
      </c>
      <c r="AV158" s="22">
        <v>2.12</v>
      </c>
      <c r="AW158" s="22">
        <v>1.76</v>
      </c>
      <c r="AX158" s="22">
        <v>3.53</v>
      </c>
      <c r="AY158" s="22">
        <v>0.22</v>
      </c>
      <c r="AZ158" s="22">
        <v>31.7</v>
      </c>
      <c r="BA158" s="22">
        <v>97.03</v>
      </c>
      <c r="BB158" s="22" t="s">
        <v>78</v>
      </c>
      <c r="BC158" s="22" t="s">
        <v>78</v>
      </c>
      <c r="BD158" s="22" t="s">
        <v>78</v>
      </c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8"/>
    </row>
    <row r="159" spans="1:103" x14ac:dyDescent="0.2">
      <c r="A159" s="19" t="s">
        <v>75</v>
      </c>
      <c r="B159" s="24">
        <v>137</v>
      </c>
      <c r="C159" s="24">
        <v>138</v>
      </c>
      <c r="D159" s="25" t="s">
        <v>261</v>
      </c>
      <c r="E159" s="25" t="s">
        <v>77</v>
      </c>
      <c r="F159" s="21">
        <v>990043</v>
      </c>
      <c r="G159" s="22">
        <v>2370</v>
      </c>
      <c r="H159" s="22">
        <v>6100</v>
      </c>
      <c r="I159" s="22">
        <v>8</v>
      </c>
      <c r="J159" s="22">
        <v>0.02</v>
      </c>
      <c r="K159" s="22">
        <v>33.9</v>
      </c>
      <c r="L159" s="22">
        <v>12.15</v>
      </c>
      <c r="M159" s="22">
        <v>53.8</v>
      </c>
      <c r="N159" s="22">
        <v>2</v>
      </c>
      <c r="O159" s="22">
        <v>103.5</v>
      </c>
      <c r="P159" s="22">
        <v>0.32</v>
      </c>
      <c r="Q159" s="22">
        <v>4.59</v>
      </c>
      <c r="R159" s="22">
        <v>3600</v>
      </c>
      <c r="S159" s="22">
        <v>1.73</v>
      </c>
      <c r="T159" s="22">
        <v>473</v>
      </c>
      <c r="U159" s="22">
        <v>2050</v>
      </c>
      <c r="V159" s="22">
        <v>641</v>
      </c>
      <c r="W159" s="22">
        <v>3.5</v>
      </c>
      <c r="X159" s="22">
        <v>3.2</v>
      </c>
      <c r="Y159" s="22">
        <v>241</v>
      </c>
      <c r="Z159" s="22">
        <v>2.2999999999999998</v>
      </c>
      <c r="AA159" s="26" t="s">
        <v>97</v>
      </c>
      <c r="AB159" s="22">
        <v>1.4</v>
      </c>
      <c r="AC159" s="22">
        <v>8.2799999999999994</v>
      </c>
      <c r="AD159" s="22">
        <v>154.5</v>
      </c>
      <c r="AE159" s="22">
        <v>0.28999999999999998</v>
      </c>
      <c r="AF159" s="22">
        <v>1.44</v>
      </c>
      <c r="AG159" s="22">
        <v>2.73</v>
      </c>
      <c r="AH159" s="22">
        <v>78</v>
      </c>
      <c r="AI159" s="22">
        <v>1.1000000000000001</v>
      </c>
      <c r="AJ159" s="22">
        <v>114.5</v>
      </c>
      <c r="AK159" s="22">
        <v>11.2</v>
      </c>
      <c r="AL159" s="22">
        <v>10</v>
      </c>
      <c r="AM159" s="22">
        <v>3.42</v>
      </c>
      <c r="AN159" s="22">
        <v>0.64</v>
      </c>
      <c r="AO159" s="22">
        <v>7.61</v>
      </c>
      <c r="AP159" s="22">
        <v>42.2</v>
      </c>
      <c r="AQ159" s="22">
        <v>1.54</v>
      </c>
      <c r="AR159" s="22">
        <v>0.28000000000000003</v>
      </c>
      <c r="AS159" s="22">
        <v>0.23</v>
      </c>
      <c r="AT159" s="22">
        <v>2E-3</v>
      </c>
      <c r="AU159" s="22">
        <v>0.51</v>
      </c>
      <c r="AV159" s="22">
        <v>2.48</v>
      </c>
      <c r="AW159" s="22">
        <v>1.1200000000000001</v>
      </c>
      <c r="AX159" s="22">
        <v>3.44</v>
      </c>
      <c r="AY159" s="22">
        <v>0.27</v>
      </c>
      <c r="AZ159" s="22">
        <v>36</v>
      </c>
      <c r="BA159" s="22">
        <v>99.74</v>
      </c>
      <c r="BB159" s="22" t="s">
        <v>78</v>
      </c>
      <c r="BC159" s="22" t="s">
        <v>78</v>
      </c>
      <c r="BD159" s="22" t="s">
        <v>78</v>
      </c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8"/>
    </row>
    <row r="160" spans="1:103" x14ac:dyDescent="0.2">
      <c r="A160" s="19" t="s">
        <v>75</v>
      </c>
      <c r="B160" s="24">
        <v>138</v>
      </c>
      <c r="C160" s="24">
        <v>139</v>
      </c>
      <c r="D160" s="25" t="s">
        <v>262</v>
      </c>
      <c r="E160" s="25" t="s">
        <v>77</v>
      </c>
      <c r="F160" s="21">
        <v>990043</v>
      </c>
      <c r="G160" s="22">
        <v>2430</v>
      </c>
      <c r="H160" s="22">
        <v>9590</v>
      </c>
      <c r="I160" s="22">
        <v>13</v>
      </c>
      <c r="J160" s="22">
        <v>0.27</v>
      </c>
      <c r="K160" s="22">
        <v>35.5</v>
      </c>
      <c r="L160" s="22">
        <v>13.7</v>
      </c>
      <c r="M160" s="22">
        <v>50.4</v>
      </c>
      <c r="N160" s="22">
        <v>6.2</v>
      </c>
      <c r="O160" s="22">
        <v>97.3</v>
      </c>
      <c r="P160" s="22">
        <v>0.35</v>
      </c>
      <c r="Q160" s="22">
        <v>5.13</v>
      </c>
      <c r="R160" s="22">
        <v>6960</v>
      </c>
      <c r="S160" s="22">
        <v>1.7</v>
      </c>
      <c r="T160" s="22">
        <v>1695</v>
      </c>
      <c r="U160" s="22">
        <v>2480</v>
      </c>
      <c r="V160" s="22">
        <v>902</v>
      </c>
      <c r="W160" s="22">
        <v>11</v>
      </c>
      <c r="X160" s="22">
        <v>1.9</v>
      </c>
      <c r="Y160" s="22">
        <v>239</v>
      </c>
      <c r="Z160" s="22">
        <v>3.8</v>
      </c>
      <c r="AA160" s="26" t="s">
        <v>97</v>
      </c>
      <c r="AB160" s="22">
        <v>0.7</v>
      </c>
      <c r="AC160" s="22">
        <v>8.59</v>
      </c>
      <c r="AD160" s="22">
        <v>121.5</v>
      </c>
      <c r="AE160" s="22">
        <v>0.12</v>
      </c>
      <c r="AF160" s="22">
        <v>1.71</v>
      </c>
      <c r="AG160" s="22">
        <v>2.86</v>
      </c>
      <c r="AH160" s="22">
        <v>80</v>
      </c>
      <c r="AI160" s="22">
        <v>2.2999999999999998</v>
      </c>
      <c r="AJ160" s="22">
        <v>134.5</v>
      </c>
      <c r="AK160" s="22">
        <v>11.6</v>
      </c>
      <c r="AL160" s="22">
        <v>9</v>
      </c>
      <c r="AM160" s="22">
        <v>4.4800000000000004</v>
      </c>
      <c r="AN160" s="22">
        <v>0.88</v>
      </c>
      <c r="AO160" s="22">
        <v>7.27</v>
      </c>
      <c r="AP160" s="22">
        <v>39.1</v>
      </c>
      <c r="AQ160" s="22">
        <v>2.04</v>
      </c>
      <c r="AR160" s="22">
        <v>0.23</v>
      </c>
      <c r="AS160" s="22">
        <v>0.41</v>
      </c>
      <c r="AT160" s="22">
        <v>3.0000000000000001E-3</v>
      </c>
      <c r="AU160" s="22">
        <v>0.2</v>
      </c>
      <c r="AV160" s="22">
        <v>2.5</v>
      </c>
      <c r="AW160" s="22">
        <v>2.75</v>
      </c>
      <c r="AX160" s="22">
        <v>4.91</v>
      </c>
      <c r="AY160" s="22">
        <v>0.27</v>
      </c>
      <c r="AZ160" s="22">
        <v>32.6</v>
      </c>
      <c r="BA160" s="22">
        <v>97.64</v>
      </c>
      <c r="BB160" s="22" t="s">
        <v>78</v>
      </c>
      <c r="BC160" s="22" t="s">
        <v>78</v>
      </c>
      <c r="BD160" s="22" t="s">
        <v>78</v>
      </c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8"/>
    </row>
    <row r="161" spans="1:103" x14ac:dyDescent="0.2">
      <c r="A161" s="19" t="s">
        <v>75</v>
      </c>
      <c r="B161" s="2" t="s">
        <v>136</v>
      </c>
      <c r="C161" s="2"/>
      <c r="D161" s="27" t="s">
        <v>263</v>
      </c>
      <c r="E161" s="27" t="s">
        <v>107</v>
      </c>
      <c r="F161" s="21">
        <v>990043</v>
      </c>
      <c r="G161" s="22">
        <v>7700</v>
      </c>
      <c r="H161" s="22">
        <v>7780</v>
      </c>
      <c r="I161" s="22">
        <v>51</v>
      </c>
      <c r="J161" s="22">
        <v>2.0499999999999998</v>
      </c>
      <c r="K161" s="22">
        <v>36.299999999999997</v>
      </c>
      <c r="L161" s="22">
        <v>9.3699999999999992</v>
      </c>
      <c r="M161" s="22">
        <v>39.4</v>
      </c>
      <c r="N161" s="22">
        <v>10.1</v>
      </c>
      <c r="O161" s="22">
        <v>88.7</v>
      </c>
      <c r="P161" s="22">
        <v>0.62</v>
      </c>
      <c r="Q161" s="22">
        <v>4.8600000000000003</v>
      </c>
      <c r="R161" s="22">
        <v>6330</v>
      </c>
      <c r="S161" s="22">
        <v>0.67</v>
      </c>
      <c r="T161" s="22">
        <v>316</v>
      </c>
      <c r="U161" s="22">
        <v>1640</v>
      </c>
      <c r="V161" s="22">
        <v>656</v>
      </c>
      <c r="W161" s="22">
        <v>55.1</v>
      </c>
      <c r="X161" s="22">
        <v>6.7</v>
      </c>
      <c r="Y161" s="22">
        <v>164.5</v>
      </c>
      <c r="Z161" s="22">
        <v>3.9</v>
      </c>
      <c r="AA161" s="26" t="s">
        <v>97</v>
      </c>
      <c r="AB161" s="22">
        <v>1.3</v>
      </c>
      <c r="AC161" s="22">
        <v>9.1199999999999992</v>
      </c>
      <c r="AD161" s="22">
        <v>256</v>
      </c>
      <c r="AE161" s="22">
        <v>0.23</v>
      </c>
      <c r="AF161" s="22">
        <v>0.92</v>
      </c>
      <c r="AG161" s="22">
        <v>2.57</v>
      </c>
      <c r="AH161" s="22">
        <v>45</v>
      </c>
      <c r="AI161" s="22">
        <v>2.2999999999999998</v>
      </c>
      <c r="AJ161" s="22">
        <v>116.5</v>
      </c>
      <c r="AK161" s="22">
        <v>6.19</v>
      </c>
      <c r="AL161" s="22">
        <v>30</v>
      </c>
      <c r="AM161" s="22">
        <v>25.4</v>
      </c>
      <c r="AN161" s="22">
        <v>7.28</v>
      </c>
      <c r="AO161" s="22">
        <v>8.76</v>
      </c>
      <c r="AP161" s="22">
        <v>22.4</v>
      </c>
      <c r="AQ161" s="22">
        <v>3.78</v>
      </c>
      <c r="AR161" s="22">
        <v>3.47</v>
      </c>
      <c r="AS161" s="22">
        <v>0.89</v>
      </c>
      <c r="AT161" s="22">
        <v>8.0000000000000002E-3</v>
      </c>
      <c r="AU161" s="22">
        <v>0.39</v>
      </c>
      <c r="AV161" s="22">
        <v>1.1299999999999999</v>
      </c>
      <c r="AW161" s="22">
        <v>0.42</v>
      </c>
      <c r="AX161" s="22">
        <v>1.92</v>
      </c>
      <c r="AY161" s="22">
        <v>0.86</v>
      </c>
      <c r="AZ161" s="22">
        <v>23.1</v>
      </c>
      <c r="BA161" s="22">
        <v>99.81</v>
      </c>
      <c r="BB161" s="22"/>
      <c r="BC161" s="22"/>
      <c r="BD161" s="22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8"/>
    </row>
    <row r="162" spans="1:103" x14ac:dyDescent="0.2">
      <c r="A162" s="19" t="s">
        <v>75</v>
      </c>
      <c r="B162" s="24">
        <v>139</v>
      </c>
      <c r="C162" s="24">
        <v>140</v>
      </c>
      <c r="D162" s="25" t="s">
        <v>264</v>
      </c>
      <c r="E162" s="25" t="s">
        <v>77</v>
      </c>
      <c r="F162" s="21">
        <v>990043</v>
      </c>
      <c r="G162" s="22">
        <v>2500</v>
      </c>
      <c r="H162" s="22">
        <v>6660</v>
      </c>
      <c r="I162" s="22">
        <v>24</v>
      </c>
      <c r="J162" s="22">
        <v>0.65</v>
      </c>
      <c r="K162" s="22">
        <v>20.9</v>
      </c>
      <c r="L162" s="22">
        <v>8.93</v>
      </c>
      <c r="M162" s="22">
        <v>24</v>
      </c>
      <c r="N162" s="22">
        <v>6</v>
      </c>
      <c r="O162" s="22">
        <v>48</v>
      </c>
      <c r="P162" s="22">
        <v>0.37</v>
      </c>
      <c r="Q162" s="22">
        <v>3.34</v>
      </c>
      <c r="R162" s="22">
        <v>4810</v>
      </c>
      <c r="S162" s="22">
        <v>1.48</v>
      </c>
      <c r="T162" s="22">
        <v>911</v>
      </c>
      <c r="U162" s="22">
        <v>1500</v>
      </c>
      <c r="V162" s="22">
        <v>575</v>
      </c>
      <c r="W162" s="22">
        <v>21.2</v>
      </c>
      <c r="X162" s="22">
        <v>2.5</v>
      </c>
      <c r="Y162" s="22">
        <v>119</v>
      </c>
      <c r="Z162" s="22">
        <v>4.3</v>
      </c>
      <c r="AA162" s="26" t="s">
        <v>97</v>
      </c>
      <c r="AB162" s="22">
        <v>1</v>
      </c>
      <c r="AC162" s="22">
        <v>4.47</v>
      </c>
      <c r="AD162" s="22">
        <v>59.9</v>
      </c>
      <c r="AE162" s="22">
        <v>0.16</v>
      </c>
      <c r="AF162" s="22">
        <v>1.24</v>
      </c>
      <c r="AG162" s="22">
        <v>2.69</v>
      </c>
      <c r="AH162" s="22">
        <v>119</v>
      </c>
      <c r="AI162" s="22">
        <v>1.6</v>
      </c>
      <c r="AJ162" s="22">
        <v>88.5</v>
      </c>
      <c r="AK162" s="22">
        <v>10.050000000000001</v>
      </c>
      <c r="AL162" s="22">
        <v>8</v>
      </c>
      <c r="AM162" s="22">
        <v>4.2300000000000004</v>
      </c>
      <c r="AN162" s="22">
        <v>0.87</v>
      </c>
      <c r="AO162" s="22">
        <v>8.16</v>
      </c>
      <c r="AP162" s="22">
        <v>38.5</v>
      </c>
      <c r="AQ162" s="22">
        <v>3.54</v>
      </c>
      <c r="AR162" s="22">
        <v>0.25</v>
      </c>
      <c r="AS162" s="22">
        <v>0.51</v>
      </c>
      <c r="AT162" s="22">
        <v>4.0000000000000001E-3</v>
      </c>
      <c r="AU162" s="22">
        <v>0.27</v>
      </c>
      <c r="AV162" s="22">
        <v>3.3</v>
      </c>
      <c r="AW162" s="22">
        <v>1.2</v>
      </c>
      <c r="AX162" s="22">
        <v>3.89</v>
      </c>
      <c r="AY162" s="22">
        <v>0.28000000000000003</v>
      </c>
      <c r="AZ162" s="22">
        <v>35.4</v>
      </c>
      <c r="BA162" s="22">
        <v>100.4</v>
      </c>
      <c r="BB162" s="22" t="s">
        <v>78</v>
      </c>
      <c r="BC162" s="22" t="s">
        <v>78</v>
      </c>
      <c r="BD162" s="22" t="s">
        <v>78</v>
      </c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8"/>
    </row>
    <row r="163" spans="1:103" x14ac:dyDescent="0.2">
      <c r="A163" s="19" t="s">
        <v>75</v>
      </c>
      <c r="B163" s="24">
        <v>140</v>
      </c>
      <c r="C163" s="24">
        <v>141</v>
      </c>
      <c r="D163" s="25" t="s">
        <v>265</v>
      </c>
      <c r="E163" s="25" t="s">
        <v>77</v>
      </c>
      <c r="F163" s="21">
        <v>990044</v>
      </c>
      <c r="G163" s="22">
        <v>1845</v>
      </c>
      <c r="H163" s="22">
        <v>4660</v>
      </c>
      <c r="I163" s="22">
        <v>6</v>
      </c>
      <c r="J163" s="22">
        <v>0.03</v>
      </c>
      <c r="K163" s="22">
        <v>16.3</v>
      </c>
      <c r="L163" s="22">
        <v>8.6300000000000008</v>
      </c>
      <c r="M163" s="22">
        <v>17.899999999999999</v>
      </c>
      <c r="N163" s="22">
        <v>3</v>
      </c>
      <c r="O163" s="22">
        <v>36.9</v>
      </c>
      <c r="P163" s="22">
        <v>0.05</v>
      </c>
      <c r="Q163" s="22">
        <v>2.67</v>
      </c>
      <c r="R163" s="22">
        <v>3250</v>
      </c>
      <c r="S163" s="22">
        <v>1.7</v>
      </c>
      <c r="T163" s="22">
        <v>387</v>
      </c>
      <c r="U163" s="22">
        <v>1075</v>
      </c>
      <c r="V163" s="22">
        <v>408</v>
      </c>
      <c r="W163" s="22">
        <v>1</v>
      </c>
      <c r="X163" s="22">
        <v>7.8</v>
      </c>
      <c r="Y163" s="22">
        <v>89.9</v>
      </c>
      <c r="Z163" s="22">
        <v>1.7</v>
      </c>
      <c r="AA163" s="26" t="s">
        <v>97</v>
      </c>
      <c r="AB163" s="22">
        <v>0.1</v>
      </c>
      <c r="AC163" s="22">
        <v>3.39</v>
      </c>
      <c r="AD163" s="22">
        <v>81.599999999999994</v>
      </c>
      <c r="AE163" s="22">
        <v>0.02</v>
      </c>
      <c r="AF163" s="22">
        <v>1.41</v>
      </c>
      <c r="AG163" s="22">
        <v>0.33</v>
      </c>
      <c r="AH163" s="22">
        <v>69</v>
      </c>
      <c r="AI163" s="22">
        <v>0.9</v>
      </c>
      <c r="AJ163" s="22">
        <v>78.5</v>
      </c>
      <c r="AK163" s="22">
        <v>12.8</v>
      </c>
      <c r="AL163" s="22">
        <v>5</v>
      </c>
      <c r="AM163" s="22">
        <v>4.55</v>
      </c>
      <c r="AN163" s="22">
        <v>0.05</v>
      </c>
      <c r="AO163" s="22">
        <v>16</v>
      </c>
      <c r="AP163" s="22">
        <v>26.6</v>
      </c>
      <c r="AQ163" s="22">
        <v>8.14</v>
      </c>
      <c r="AR163" s="22">
        <v>0.18</v>
      </c>
      <c r="AS163" s="22">
        <v>0.01</v>
      </c>
      <c r="AT163" s="22">
        <v>2E-3</v>
      </c>
      <c r="AU163" s="22">
        <v>0.02</v>
      </c>
      <c r="AV163" s="22">
        <v>5.07</v>
      </c>
      <c r="AW163" s="22">
        <v>0.63</v>
      </c>
      <c r="AX163" s="22">
        <v>2.4500000000000002</v>
      </c>
      <c r="AY163" s="22">
        <v>0.21</v>
      </c>
      <c r="AZ163" s="22">
        <v>36.4</v>
      </c>
      <c r="BA163" s="22">
        <v>100.31</v>
      </c>
      <c r="BB163" s="22" t="s">
        <v>78</v>
      </c>
      <c r="BC163" s="22" t="s">
        <v>78</v>
      </c>
      <c r="BD163" s="22" t="s">
        <v>78</v>
      </c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8"/>
    </row>
    <row r="164" spans="1:103" x14ac:dyDescent="0.2">
      <c r="A164" s="19" t="s">
        <v>75</v>
      </c>
      <c r="B164" s="3" t="s">
        <v>87</v>
      </c>
      <c r="C164" s="3"/>
      <c r="D164" s="33" t="s">
        <v>266</v>
      </c>
      <c r="E164" s="33" t="s">
        <v>89</v>
      </c>
      <c r="F164" s="21">
        <v>990044</v>
      </c>
      <c r="G164" s="22">
        <v>5.8</v>
      </c>
      <c r="H164" s="22">
        <v>4</v>
      </c>
      <c r="I164" s="22">
        <v>20</v>
      </c>
      <c r="J164" s="22">
        <v>0.02</v>
      </c>
      <c r="K164" s="22">
        <v>0.09</v>
      </c>
      <c r="L164" s="22" t="s">
        <v>141</v>
      </c>
      <c r="M164" s="22" t="s">
        <v>184</v>
      </c>
      <c r="N164" s="22">
        <v>0.6</v>
      </c>
      <c r="O164" s="22">
        <v>0.15</v>
      </c>
      <c r="P164" s="22" t="s">
        <v>85</v>
      </c>
      <c r="Q164" s="22">
        <v>0.01</v>
      </c>
      <c r="R164" s="22">
        <v>2.7</v>
      </c>
      <c r="S164" s="22" t="s">
        <v>78</v>
      </c>
      <c r="T164" s="22">
        <v>0.98</v>
      </c>
      <c r="U164" s="22">
        <v>1.5</v>
      </c>
      <c r="V164" s="22">
        <v>0.5</v>
      </c>
      <c r="W164" s="22">
        <v>0.2</v>
      </c>
      <c r="X164" s="22" t="s">
        <v>90</v>
      </c>
      <c r="Y164" s="22">
        <v>0.18</v>
      </c>
      <c r="Z164" s="22" t="s">
        <v>90</v>
      </c>
      <c r="AA164" s="22">
        <v>14.8</v>
      </c>
      <c r="AB164" s="22">
        <v>0.1</v>
      </c>
      <c r="AC164" s="22">
        <v>0.02</v>
      </c>
      <c r="AD164" s="22">
        <v>0.14000000000000001</v>
      </c>
      <c r="AE164" s="22" t="s">
        <v>78</v>
      </c>
      <c r="AF164" s="22" t="s">
        <v>78</v>
      </c>
      <c r="AG164" s="22" t="s">
        <v>85</v>
      </c>
      <c r="AH164" s="22" t="s">
        <v>79</v>
      </c>
      <c r="AI164" s="22" t="s">
        <v>90</v>
      </c>
      <c r="AJ164" s="22">
        <v>0.3</v>
      </c>
      <c r="AK164" s="22" t="s">
        <v>141</v>
      </c>
      <c r="AL164" s="22">
        <v>1</v>
      </c>
      <c r="AM164" s="22">
        <v>96.3</v>
      </c>
      <c r="AN164" s="22">
        <v>0.04</v>
      </c>
      <c r="AO164" s="22">
        <v>2.02</v>
      </c>
      <c r="AP164" s="22">
        <v>0.06</v>
      </c>
      <c r="AQ164" s="22">
        <v>0.04</v>
      </c>
      <c r="AR164" s="22" t="s">
        <v>78</v>
      </c>
      <c r="AS164" s="22">
        <v>0.01</v>
      </c>
      <c r="AT164" s="22">
        <v>2E-3</v>
      </c>
      <c r="AU164" s="22" t="s">
        <v>78</v>
      </c>
      <c r="AV164" s="22">
        <v>0.02</v>
      </c>
      <c r="AW164" s="22" t="s">
        <v>78</v>
      </c>
      <c r="AX164" s="22" t="s">
        <v>78</v>
      </c>
      <c r="AY164" s="22" t="s">
        <v>78</v>
      </c>
      <c r="AZ164" s="22">
        <v>-0.08</v>
      </c>
      <c r="BA164" s="22">
        <v>98.41</v>
      </c>
      <c r="BB164" s="22" t="s">
        <v>78</v>
      </c>
      <c r="BC164" s="22" t="s">
        <v>78</v>
      </c>
      <c r="BD164" s="22" t="s">
        <v>78</v>
      </c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8"/>
    </row>
    <row r="165" spans="1:103" x14ac:dyDescent="0.2">
      <c r="A165" s="19" t="s">
        <v>75</v>
      </c>
      <c r="B165" s="24">
        <v>141</v>
      </c>
      <c r="C165" s="24">
        <v>142</v>
      </c>
      <c r="D165" s="25" t="s">
        <v>267</v>
      </c>
      <c r="E165" s="25" t="s">
        <v>77</v>
      </c>
      <c r="F165" s="21">
        <v>990044</v>
      </c>
      <c r="G165" s="22">
        <v>3550</v>
      </c>
      <c r="H165" s="22">
        <v>6500</v>
      </c>
      <c r="I165" s="22">
        <v>10</v>
      </c>
      <c r="J165" s="22">
        <v>0.04</v>
      </c>
      <c r="K165" s="22">
        <v>14</v>
      </c>
      <c r="L165" s="22">
        <v>6.54</v>
      </c>
      <c r="M165" s="22">
        <v>23.2</v>
      </c>
      <c r="N165" s="22">
        <v>2.8</v>
      </c>
      <c r="O165" s="22">
        <v>42.5</v>
      </c>
      <c r="P165" s="22">
        <v>0.2</v>
      </c>
      <c r="Q165" s="22">
        <v>2.34</v>
      </c>
      <c r="R165" s="22">
        <v>4370</v>
      </c>
      <c r="S165" s="22">
        <v>1.21</v>
      </c>
      <c r="T165" s="22">
        <v>512</v>
      </c>
      <c r="U165" s="22">
        <v>1570</v>
      </c>
      <c r="V165" s="22">
        <v>585</v>
      </c>
      <c r="W165" s="22">
        <v>0.5</v>
      </c>
      <c r="X165" s="22">
        <v>5.7</v>
      </c>
      <c r="Y165" s="22">
        <v>122</v>
      </c>
      <c r="Z165" s="22">
        <v>4.5999999999999996</v>
      </c>
      <c r="AA165" s="26" t="s">
        <v>97</v>
      </c>
      <c r="AB165" s="22">
        <v>0.3</v>
      </c>
      <c r="AC165" s="22">
        <v>3.38</v>
      </c>
      <c r="AD165" s="22">
        <v>106</v>
      </c>
      <c r="AE165" s="22">
        <v>0.02</v>
      </c>
      <c r="AF165" s="22">
        <v>1.1200000000000001</v>
      </c>
      <c r="AG165" s="22">
        <v>1.06</v>
      </c>
      <c r="AH165" s="22">
        <v>84</v>
      </c>
      <c r="AI165" s="22">
        <v>0.9</v>
      </c>
      <c r="AJ165" s="22">
        <v>62.9</v>
      </c>
      <c r="AK165" s="22">
        <v>9.02</v>
      </c>
      <c r="AL165" s="22">
        <v>8</v>
      </c>
      <c r="AM165" s="22">
        <v>2.4300000000000002</v>
      </c>
      <c r="AN165" s="22">
        <v>0.11</v>
      </c>
      <c r="AO165" s="22">
        <v>17.7</v>
      </c>
      <c r="AP165" s="22">
        <v>26</v>
      </c>
      <c r="AQ165" s="22">
        <v>7.65</v>
      </c>
      <c r="AR165" s="22">
        <v>0.2</v>
      </c>
      <c r="AS165" s="22">
        <v>0.01</v>
      </c>
      <c r="AT165" s="22">
        <v>2E-3</v>
      </c>
      <c r="AU165" s="22">
        <v>0.04</v>
      </c>
      <c r="AV165" s="22">
        <v>4.78</v>
      </c>
      <c r="AW165" s="22">
        <v>0.9</v>
      </c>
      <c r="AX165" s="22">
        <v>3.27</v>
      </c>
      <c r="AY165" s="22">
        <v>0.4</v>
      </c>
      <c r="AZ165" s="22">
        <v>33.4</v>
      </c>
      <c r="BA165" s="22">
        <v>96.89</v>
      </c>
      <c r="BB165" s="22" t="s">
        <v>78</v>
      </c>
      <c r="BC165" s="22" t="s">
        <v>78</v>
      </c>
      <c r="BD165" s="22" t="s">
        <v>78</v>
      </c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8"/>
    </row>
    <row r="166" spans="1:103" x14ac:dyDescent="0.2">
      <c r="A166" s="19" t="s">
        <v>75</v>
      </c>
      <c r="B166" s="24">
        <v>142</v>
      </c>
      <c r="C166" s="24">
        <v>143</v>
      </c>
      <c r="D166" s="25" t="s">
        <v>268</v>
      </c>
      <c r="E166" s="25" t="s">
        <v>77</v>
      </c>
      <c r="F166" s="21">
        <v>990044</v>
      </c>
      <c r="G166" s="22">
        <v>7270</v>
      </c>
      <c r="H166" s="22">
        <v>4170</v>
      </c>
      <c r="I166" s="22">
        <v>6</v>
      </c>
      <c r="J166" s="22">
        <v>0.02</v>
      </c>
      <c r="K166" s="22">
        <v>11.1</v>
      </c>
      <c r="L166" s="22">
        <v>5.47</v>
      </c>
      <c r="M166" s="22">
        <v>14.85</v>
      </c>
      <c r="N166" s="22">
        <v>3.4</v>
      </c>
      <c r="O166" s="22">
        <v>29.9</v>
      </c>
      <c r="P166" s="22" t="s">
        <v>85</v>
      </c>
      <c r="Q166" s="22">
        <v>1.79</v>
      </c>
      <c r="R166" s="22">
        <v>2970</v>
      </c>
      <c r="S166" s="22">
        <v>1.23</v>
      </c>
      <c r="T166" s="22">
        <v>40.700000000000003</v>
      </c>
      <c r="U166" s="22">
        <v>967</v>
      </c>
      <c r="V166" s="22">
        <v>370</v>
      </c>
      <c r="W166" s="22">
        <v>0.9</v>
      </c>
      <c r="X166" s="22">
        <v>5.7</v>
      </c>
      <c r="Y166" s="22">
        <v>77.3</v>
      </c>
      <c r="Z166" s="22">
        <v>0.9</v>
      </c>
      <c r="AA166" s="26" t="s">
        <v>97</v>
      </c>
      <c r="AB166" s="22">
        <v>0.1</v>
      </c>
      <c r="AC166" s="22">
        <v>2.5299999999999998</v>
      </c>
      <c r="AD166" s="22">
        <v>87.2</v>
      </c>
      <c r="AE166" s="22">
        <v>0.01</v>
      </c>
      <c r="AF166" s="22">
        <v>0.93</v>
      </c>
      <c r="AG166" s="22">
        <v>0.59</v>
      </c>
      <c r="AH166" s="22">
        <v>51</v>
      </c>
      <c r="AI166" s="22">
        <v>0.9</v>
      </c>
      <c r="AJ166" s="22">
        <v>44</v>
      </c>
      <c r="AK166" s="22">
        <v>8.59</v>
      </c>
      <c r="AL166" s="22">
        <v>4</v>
      </c>
      <c r="AM166" s="22">
        <v>3.38</v>
      </c>
      <c r="AN166" s="22">
        <v>0.03</v>
      </c>
      <c r="AO166" s="22">
        <v>15.6</v>
      </c>
      <c r="AP166" s="22">
        <v>26</v>
      </c>
      <c r="AQ166" s="22">
        <v>8.5299999999999994</v>
      </c>
      <c r="AR166" s="22">
        <v>0.16</v>
      </c>
      <c r="AS166" s="22">
        <v>0.01</v>
      </c>
      <c r="AT166" s="22">
        <v>2E-3</v>
      </c>
      <c r="AU166" s="22">
        <v>0.01</v>
      </c>
      <c r="AV166" s="22">
        <v>5</v>
      </c>
      <c r="AW166" s="22">
        <v>0.18</v>
      </c>
      <c r="AX166" s="22">
        <v>2.41</v>
      </c>
      <c r="AY166" s="22">
        <v>0.82</v>
      </c>
      <c r="AZ166" s="22">
        <v>36.6</v>
      </c>
      <c r="BA166" s="22">
        <v>98.73</v>
      </c>
      <c r="BB166" s="22">
        <v>0.01</v>
      </c>
      <c r="BC166" s="22" t="s">
        <v>78</v>
      </c>
      <c r="BD166" s="22" t="s">
        <v>78</v>
      </c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8"/>
    </row>
    <row r="167" spans="1:103" x14ac:dyDescent="0.2">
      <c r="A167" s="19" t="s">
        <v>75</v>
      </c>
      <c r="B167" s="2" t="s">
        <v>105</v>
      </c>
      <c r="C167" s="2"/>
      <c r="D167" s="27" t="s">
        <v>269</v>
      </c>
      <c r="E167" s="27" t="s">
        <v>107</v>
      </c>
      <c r="F167" s="21">
        <v>990044</v>
      </c>
      <c r="G167" s="22">
        <v>2950</v>
      </c>
      <c r="H167" s="22">
        <v>1385</v>
      </c>
      <c r="I167" s="22">
        <v>68</v>
      </c>
      <c r="J167" s="22">
        <v>4.0199999999999996</v>
      </c>
      <c r="K167" s="22">
        <v>14.6</v>
      </c>
      <c r="L167" s="22">
        <v>6.6</v>
      </c>
      <c r="M167" s="22">
        <v>8.83</v>
      </c>
      <c r="N167" s="22">
        <v>17.899999999999999</v>
      </c>
      <c r="O167" s="22">
        <v>21.9</v>
      </c>
      <c r="P167" s="22">
        <v>2.63</v>
      </c>
      <c r="Q167" s="22">
        <v>2.4300000000000002</v>
      </c>
      <c r="R167" s="22">
        <v>1005</v>
      </c>
      <c r="S167" s="22">
        <v>0.67</v>
      </c>
      <c r="T167" s="22">
        <v>188.5</v>
      </c>
      <c r="U167" s="22">
        <v>325</v>
      </c>
      <c r="V167" s="22">
        <v>116</v>
      </c>
      <c r="W167" s="22">
        <v>100</v>
      </c>
      <c r="X167" s="22">
        <v>10.4</v>
      </c>
      <c r="Y167" s="22">
        <v>38.9</v>
      </c>
      <c r="Z167" s="22">
        <v>3.6</v>
      </c>
      <c r="AA167" s="22">
        <v>2440</v>
      </c>
      <c r="AB167" s="22">
        <v>2.5</v>
      </c>
      <c r="AC167" s="22">
        <v>2.77</v>
      </c>
      <c r="AD167" s="22">
        <v>61.9</v>
      </c>
      <c r="AE167" s="22">
        <v>0.28999999999999998</v>
      </c>
      <c r="AF167" s="22">
        <v>0.76</v>
      </c>
      <c r="AG167" s="22">
        <v>4.17</v>
      </c>
      <c r="AH167" s="22">
        <v>62</v>
      </c>
      <c r="AI167" s="22">
        <v>3.4</v>
      </c>
      <c r="AJ167" s="22">
        <v>70.599999999999994</v>
      </c>
      <c r="AK167" s="22">
        <v>5.18</v>
      </c>
      <c r="AL167" s="22">
        <v>124</v>
      </c>
      <c r="AM167" s="22">
        <v>39.799999999999997</v>
      </c>
      <c r="AN167" s="22">
        <v>11.25</v>
      </c>
      <c r="AO167" s="22">
        <v>6.32</v>
      </c>
      <c r="AP167" s="22">
        <v>15.75</v>
      </c>
      <c r="AQ167" s="22">
        <v>3.24</v>
      </c>
      <c r="AR167" s="22">
        <v>5.15</v>
      </c>
      <c r="AS167" s="22">
        <v>1.56</v>
      </c>
      <c r="AT167" s="22">
        <v>0.01</v>
      </c>
      <c r="AU167" s="22">
        <v>0.49</v>
      </c>
      <c r="AV167" s="22">
        <v>0.47</v>
      </c>
      <c r="AW167" s="22">
        <v>0.22</v>
      </c>
      <c r="AX167" s="22">
        <v>0.27</v>
      </c>
      <c r="AY167" s="22">
        <v>0.33</v>
      </c>
      <c r="AZ167" s="22">
        <v>14.3</v>
      </c>
      <c r="BA167" s="22">
        <v>99.16</v>
      </c>
      <c r="BB167" s="22"/>
      <c r="BC167" s="22"/>
      <c r="BD167" s="22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8"/>
    </row>
    <row r="168" spans="1:103" x14ac:dyDescent="0.2">
      <c r="A168" s="19" t="s">
        <v>75</v>
      </c>
      <c r="B168" s="24">
        <v>143</v>
      </c>
      <c r="C168" s="24">
        <v>144</v>
      </c>
      <c r="D168" s="25" t="s">
        <v>270</v>
      </c>
      <c r="E168" s="25" t="s">
        <v>77</v>
      </c>
      <c r="F168" s="21">
        <v>990044</v>
      </c>
      <c r="G168" s="22">
        <v>2690</v>
      </c>
      <c r="H168" s="22">
        <v>7520</v>
      </c>
      <c r="I168" s="22">
        <v>6</v>
      </c>
      <c r="J168" s="22">
        <v>0.03</v>
      </c>
      <c r="K168" s="22">
        <v>18</v>
      </c>
      <c r="L168" s="22">
        <v>6.67</v>
      </c>
      <c r="M168" s="22">
        <v>29.5</v>
      </c>
      <c r="N168" s="22">
        <v>2.8</v>
      </c>
      <c r="O168" s="22">
        <v>52.8</v>
      </c>
      <c r="P168" s="22">
        <v>0.19</v>
      </c>
      <c r="Q168" s="22">
        <v>2.4300000000000002</v>
      </c>
      <c r="R168" s="22">
        <v>5120</v>
      </c>
      <c r="S168" s="22">
        <v>1.21</v>
      </c>
      <c r="T168" s="22">
        <v>442</v>
      </c>
      <c r="U168" s="22">
        <v>1830</v>
      </c>
      <c r="V168" s="22">
        <v>738</v>
      </c>
      <c r="W168" s="22">
        <v>0.9</v>
      </c>
      <c r="X168" s="22">
        <v>5.2</v>
      </c>
      <c r="Y168" s="22">
        <v>143.5</v>
      </c>
      <c r="Z168" s="22">
        <v>5.5</v>
      </c>
      <c r="AA168" s="26" t="s">
        <v>97</v>
      </c>
      <c r="AB168" s="22">
        <v>0.4</v>
      </c>
      <c r="AC168" s="22">
        <v>4.47</v>
      </c>
      <c r="AD168" s="22">
        <v>145.5</v>
      </c>
      <c r="AE168" s="22">
        <v>0.02</v>
      </c>
      <c r="AF168" s="22">
        <v>0.95</v>
      </c>
      <c r="AG168" s="22">
        <v>2.88</v>
      </c>
      <c r="AH168" s="22">
        <v>92</v>
      </c>
      <c r="AI168" s="22">
        <v>1.2</v>
      </c>
      <c r="AJ168" s="22">
        <v>60</v>
      </c>
      <c r="AK168" s="22">
        <v>8.1300000000000008</v>
      </c>
      <c r="AL168" s="22">
        <v>15</v>
      </c>
      <c r="AM168" s="22">
        <v>3.45</v>
      </c>
      <c r="AN168" s="22">
        <v>0.13</v>
      </c>
      <c r="AO168" s="22">
        <v>16.75</v>
      </c>
      <c r="AP168" s="22">
        <v>25.3</v>
      </c>
      <c r="AQ168" s="22">
        <v>7.63</v>
      </c>
      <c r="AR168" s="22">
        <v>0.23</v>
      </c>
      <c r="AS168" s="22">
        <v>0.01</v>
      </c>
      <c r="AT168" s="22">
        <v>3.0000000000000001E-3</v>
      </c>
      <c r="AU168" s="22">
        <v>0.04</v>
      </c>
      <c r="AV168" s="22">
        <v>4.8099999999999996</v>
      </c>
      <c r="AW168" s="22">
        <v>0.99</v>
      </c>
      <c r="AX168" s="22">
        <v>4.07</v>
      </c>
      <c r="AY168" s="22">
        <v>0.31</v>
      </c>
      <c r="AZ168" s="22">
        <v>33.700000000000003</v>
      </c>
      <c r="BA168" s="22">
        <v>97.42</v>
      </c>
      <c r="BB168" s="22" t="s">
        <v>78</v>
      </c>
      <c r="BC168" s="22" t="s">
        <v>78</v>
      </c>
      <c r="BD168" s="22" t="s">
        <v>78</v>
      </c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8"/>
    </row>
    <row r="169" spans="1:103" x14ac:dyDescent="0.2">
      <c r="A169" s="19" t="s">
        <v>75</v>
      </c>
      <c r="B169" s="24">
        <v>144</v>
      </c>
      <c r="C169" s="24">
        <v>145</v>
      </c>
      <c r="D169" s="25" t="s">
        <v>271</v>
      </c>
      <c r="E169" s="25" t="s">
        <v>77</v>
      </c>
      <c r="F169" s="21">
        <v>990044</v>
      </c>
      <c r="G169" s="22">
        <v>2270</v>
      </c>
      <c r="H169" s="22">
        <v>7900</v>
      </c>
      <c r="I169" s="22">
        <v>9</v>
      </c>
      <c r="J169" s="22" t="s">
        <v>78</v>
      </c>
      <c r="K169" s="22">
        <v>8.92</v>
      </c>
      <c r="L169" s="22">
        <v>2.92</v>
      </c>
      <c r="M169" s="22">
        <v>22.1</v>
      </c>
      <c r="N169" s="22">
        <v>3.6</v>
      </c>
      <c r="O169" s="22">
        <v>37.9</v>
      </c>
      <c r="P169" s="22">
        <v>0.54</v>
      </c>
      <c r="Q169" s="22">
        <v>1.1399999999999999</v>
      </c>
      <c r="R169" s="22">
        <v>5520</v>
      </c>
      <c r="S169" s="22">
        <v>0.51</v>
      </c>
      <c r="T169" s="22">
        <v>998</v>
      </c>
      <c r="U169" s="22">
        <v>1795</v>
      </c>
      <c r="V169" s="22">
        <v>768</v>
      </c>
      <c r="W169" s="22">
        <v>1</v>
      </c>
      <c r="X169" s="22">
        <v>3.2</v>
      </c>
      <c r="Y169" s="22">
        <v>125</v>
      </c>
      <c r="Z169" s="22">
        <v>12.1</v>
      </c>
      <c r="AA169" s="26" t="s">
        <v>97</v>
      </c>
      <c r="AB169" s="22">
        <v>1</v>
      </c>
      <c r="AC169" s="22">
        <v>2.76</v>
      </c>
      <c r="AD169" s="22">
        <v>104</v>
      </c>
      <c r="AE169" s="22">
        <v>0.05</v>
      </c>
      <c r="AF169" s="22">
        <v>0.33</v>
      </c>
      <c r="AG169" s="22">
        <v>6.8</v>
      </c>
      <c r="AH169" s="22">
        <v>149</v>
      </c>
      <c r="AI169" s="22">
        <v>1.6</v>
      </c>
      <c r="AJ169" s="22">
        <v>29.3</v>
      </c>
      <c r="AK169" s="22">
        <v>2.65</v>
      </c>
      <c r="AL169" s="22">
        <v>28</v>
      </c>
      <c r="AM169" s="22">
        <v>6.19</v>
      </c>
      <c r="AN169" s="22">
        <v>0.1</v>
      </c>
      <c r="AO169" s="22">
        <v>18.600000000000001</v>
      </c>
      <c r="AP169" s="22">
        <v>24.3</v>
      </c>
      <c r="AQ169" s="22">
        <v>6.88</v>
      </c>
      <c r="AR169" s="22">
        <v>0.28000000000000003</v>
      </c>
      <c r="AS169" s="22" t="s">
        <v>78</v>
      </c>
      <c r="AT169" s="22">
        <v>3.0000000000000001E-3</v>
      </c>
      <c r="AU169" s="22">
        <v>0.08</v>
      </c>
      <c r="AV169" s="22">
        <v>4.6500000000000004</v>
      </c>
      <c r="AW169" s="22">
        <v>2.2599999999999998</v>
      </c>
      <c r="AX169" s="22">
        <v>3.76</v>
      </c>
      <c r="AY169" s="22">
        <v>0.25</v>
      </c>
      <c r="AZ169" s="22">
        <v>28.1</v>
      </c>
      <c r="BA169" s="22">
        <v>95.45</v>
      </c>
      <c r="BB169" s="22">
        <v>0.01</v>
      </c>
      <c r="BC169" s="22" t="s">
        <v>78</v>
      </c>
      <c r="BD169" s="22" t="s">
        <v>78</v>
      </c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8"/>
    </row>
    <row r="170" spans="1:103" x14ac:dyDescent="0.2">
      <c r="A170" s="19" t="s">
        <v>75</v>
      </c>
      <c r="B170" s="24">
        <v>145</v>
      </c>
      <c r="C170" s="24">
        <v>146</v>
      </c>
      <c r="D170" s="25" t="s">
        <v>272</v>
      </c>
      <c r="E170" s="25" t="s">
        <v>77</v>
      </c>
      <c r="F170" s="21">
        <v>990044</v>
      </c>
      <c r="G170" s="22">
        <v>4540</v>
      </c>
      <c r="H170" s="26">
        <v>23700</v>
      </c>
      <c r="I170" s="22" t="s">
        <v>79</v>
      </c>
      <c r="J170" s="22" t="s">
        <v>78</v>
      </c>
      <c r="K170" s="22">
        <v>44</v>
      </c>
      <c r="L170" s="22">
        <v>13.9</v>
      </c>
      <c r="M170" s="22">
        <v>84.4</v>
      </c>
      <c r="N170" s="22">
        <v>9.5</v>
      </c>
      <c r="O170" s="22">
        <v>159.5</v>
      </c>
      <c r="P170" s="22">
        <v>0.68</v>
      </c>
      <c r="Q170" s="22">
        <v>6.01</v>
      </c>
      <c r="R170" s="26">
        <v>19000</v>
      </c>
      <c r="S170" s="22">
        <v>1.23</v>
      </c>
      <c r="T170" s="22">
        <v>1335</v>
      </c>
      <c r="U170" s="22">
        <v>5450</v>
      </c>
      <c r="V170" s="26">
        <v>2060</v>
      </c>
      <c r="W170" s="22">
        <v>2.8</v>
      </c>
      <c r="X170" s="22">
        <v>1.4</v>
      </c>
      <c r="Y170" s="22">
        <v>435</v>
      </c>
      <c r="Z170" s="22">
        <v>7</v>
      </c>
      <c r="AA170" s="26" t="s">
        <v>97</v>
      </c>
      <c r="AB170" s="22">
        <v>0.1</v>
      </c>
      <c r="AC170" s="22">
        <v>11.85</v>
      </c>
      <c r="AD170" s="22">
        <v>273</v>
      </c>
      <c r="AE170" s="22">
        <v>0.03</v>
      </c>
      <c r="AF170" s="22">
        <v>1.52</v>
      </c>
      <c r="AG170" s="22">
        <v>1.88</v>
      </c>
      <c r="AH170" s="22">
        <v>77</v>
      </c>
      <c r="AI170" s="22">
        <v>2.9</v>
      </c>
      <c r="AJ170" s="22">
        <v>147</v>
      </c>
      <c r="AK170" s="22">
        <v>8.2799999999999994</v>
      </c>
      <c r="AL170" s="22">
        <v>18</v>
      </c>
      <c r="AM170" s="22">
        <v>9.31</v>
      </c>
      <c r="AN170" s="22">
        <v>0.33</v>
      </c>
      <c r="AO170" s="22">
        <v>8.5500000000000007</v>
      </c>
      <c r="AP170" s="22">
        <v>28</v>
      </c>
      <c r="AQ170" s="22">
        <v>2.15</v>
      </c>
      <c r="AR170" s="22">
        <v>0.17</v>
      </c>
      <c r="AS170" s="22" t="s">
        <v>78</v>
      </c>
      <c r="AT170" s="22" t="s">
        <v>83</v>
      </c>
      <c r="AU170" s="22">
        <v>0.1</v>
      </c>
      <c r="AV170" s="22">
        <v>1.94</v>
      </c>
      <c r="AW170" s="22">
        <v>6.85</v>
      </c>
      <c r="AX170" s="22">
        <v>11.05</v>
      </c>
      <c r="AY170" s="22">
        <v>0.5</v>
      </c>
      <c r="AZ170" s="22">
        <v>25</v>
      </c>
      <c r="BA170" s="22">
        <v>93.95</v>
      </c>
      <c r="BB170" s="22" t="s">
        <v>78</v>
      </c>
      <c r="BC170" s="22" t="s">
        <v>78</v>
      </c>
      <c r="BD170" s="22" t="s">
        <v>78</v>
      </c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8"/>
    </row>
    <row r="171" spans="1:103" x14ac:dyDescent="0.2">
      <c r="A171" s="19" t="s">
        <v>75</v>
      </c>
      <c r="B171" s="24">
        <v>146</v>
      </c>
      <c r="C171" s="24">
        <v>147</v>
      </c>
      <c r="D171" s="25" t="s">
        <v>273</v>
      </c>
      <c r="E171" s="25" t="s">
        <v>77</v>
      </c>
      <c r="F171" s="21">
        <v>990044</v>
      </c>
      <c r="G171" s="22">
        <v>3500</v>
      </c>
      <c r="H171" s="26">
        <v>23100</v>
      </c>
      <c r="I171" s="22">
        <v>6</v>
      </c>
      <c r="J171" s="22" t="s">
        <v>78</v>
      </c>
      <c r="K171" s="22">
        <v>59.2</v>
      </c>
      <c r="L171" s="22">
        <v>15.35</v>
      </c>
      <c r="M171" s="22">
        <v>109.5</v>
      </c>
      <c r="N171" s="22">
        <v>9.1</v>
      </c>
      <c r="O171" s="22">
        <v>205</v>
      </c>
      <c r="P171" s="22">
        <v>0.13</v>
      </c>
      <c r="Q171" s="22">
        <v>7.65</v>
      </c>
      <c r="R171" s="26">
        <v>18000</v>
      </c>
      <c r="S171" s="22">
        <v>1.28</v>
      </c>
      <c r="T171" s="22">
        <v>1220</v>
      </c>
      <c r="U171" s="22">
        <v>6000</v>
      </c>
      <c r="V171" s="26">
        <v>2070</v>
      </c>
      <c r="W171" s="22">
        <v>0.5</v>
      </c>
      <c r="X171" s="22">
        <v>1.7</v>
      </c>
      <c r="Y171" s="22">
        <v>517</v>
      </c>
      <c r="Z171" s="22">
        <v>3.3</v>
      </c>
      <c r="AA171" s="26" t="s">
        <v>97</v>
      </c>
      <c r="AB171" s="22">
        <v>0.2</v>
      </c>
      <c r="AC171" s="22">
        <v>15.75</v>
      </c>
      <c r="AD171" s="22">
        <v>214</v>
      </c>
      <c r="AE171" s="22" t="s">
        <v>78</v>
      </c>
      <c r="AF171" s="22">
        <v>1.68</v>
      </c>
      <c r="AG171" s="22">
        <v>1.3</v>
      </c>
      <c r="AH171" s="22">
        <v>22</v>
      </c>
      <c r="AI171" s="22">
        <v>1.8</v>
      </c>
      <c r="AJ171" s="22">
        <v>179</v>
      </c>
      <c r="AK171" s="22">
        <v>9.82</v>
      </c>
      <c r="AL171" s="22">
        <v>7</v>
      </c>
      <c r="AM171" s="22">
        <v>10</v>
      </c>
      <c r="AN171" s="22">
        <v>0.12</v>
      </c>
      <c r="AO171" s="22">
        <v>6.31</v>
      </c>
      <c r="AP171" s="22">
        <v>32.1</v>
      </c>
      <c r="AQ171" s="22">
        <v>1.46</v>
      </c>
      <c r="AR171" s="22">
        <v>0.14000000000000001</v>
      </c>
      <c r="AS171" s="22" t="s">
        <v>78</v>
      </c>
      <c r="AT171" s="22">
        <v>2E-3</v>
      </c>
      <c r="AU171" s="22">
        <v>0.02</v>
      </c>
      <c r="AV171" s="22">
        <v>1.75</v>
      </c>
      <c r="AW171" s="22">
        <v>5.58</v>
      </c>
      <c r="AX171" s="22">
        <v>9.9600000000000009</v>
      </c>
      <c r="AY171" s="22">
        <v>0.39</v>
      </c>
      <c r="AZ171" s="22">
        <v>27</v>
      </c>
      <c r="BA171" s="22">
        <v>94.83</v>
      </c>
      <c r="BB171" s="22" t="s">
        <v>78</v>
      </c>
      <c r="BC171" s="22" t="s">
        <v>78</v>
      </c>
      <c r="BD171" s="22" t="s">
        <v>78</v>
      </c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8"/>
    </row>
    <row r="172" spans="1:103" x14ac:dyDescent="0.2">
      <c r="A172" s="19" t="s">
        <v>75</v>
      </c>
      <c r="B172" s="30">
        <v>146</v>
      </c>
      <c r="C172" s="30">
        <v>147</v>
      </c>
      <c r="D172" s="34" t="s">
        <v>274</v>
      </c>
      <c r="E172" s="32" t="s">
        <v>275</v>
      </c>
      <c r="F172" s="21">
        <v>990044</v>
      </c>
      <c r="G172" s="22">
        <v>3460</v>
      </c>
      <c r="H172" s="26" t="s">
        <v>97</v>
      </c>
      <c r="I172" s="22">
        <v>7</v>
      </c>
      <c r="J172" s="22" t="s">
        <v>78</v>
      </c>
      <c r="K172" s="22">
        <v>42.7</v>
      </c>
      <c r="L172" s="22">
        <v>13.6</v>
      </c>
      <c r="M172" s="22">
        <v>76.7</v>
      </c>
      <c r="N172" s="22">
        <v>6.5</v>
      </c>
      <c r="O172" s="22">
        <v>142.5</v>
      </c>
      <c r="P172" s="22">
        <v>0.17</v>
      </c>
      <c r="Q172" s="22">
        <v>6.04</v>
      </c>
      <c r="R172" s="26">
        <v>18000</v>
      </c>
      <c r="S172" s="22">
        <v>1.1499999999999999</v>
      </c>
      <c r="T172" s="22">
        <v>385</v>
      </c>
      <c r="U172" s="22">
        <v>4630</v>
      </c>
      <c r="V172" s="26">
        <v>2070</v>
      </c>
      <c r="W172" s="22">
        <v>0.5</v>
      </c>
      <c r="X172" s="22">
        <v>0.7</v>
      </c>
      <c r="Y172" s="22">
        <v>373</v>
      </c>
      <c r="Z172" s="22">
        <v>3.7</v>
      </c>
      <c r="AA172" s="26" t="s">
        <v>97</v>
      </c>
      <c r="AB172" s="22">
        <v>0.1</v>
      </c>
      <c r="AC172" s="22">
        <v>11.4</v>
      </c>
      <c r="AD172" s="22">
        <v>192</v>
      </c>
      <c r="AE172" s="22" t="s">
        <v>78</v>
      </c>
      <c r="AF172" s="22">
        <v>1.58</v>
      </c>
      <c r="AG172" s="22">
        <v>1.1299999999999999</v>
      </c>
      <c r="AH172" s="22">
        <v>26</v>
      </c>
      <c r="AI172" s="22">
        <v>0.8</v>
      </c>
      <c r="AJ172" s="22">
        <v>148</v>
      </c>
      <c r="AK172" s="22">
        <v>9.6999999999999993</v>
      </c>
      <c r="AL172" s="22">
        <v>8</v>
      </c>
      <c r="AM172" s="22">
        <v>8.34</v>
      </c>
      <c r="AN172" s="22">
        <v>0.1</v>
      </c>
      <c r="AO172" s="22">
        <v>6.25</v>
      </c>
      <c r="AP172" s="22">
        <v>34.299999999999997</v>
      </c>
      <c r="AQ172" s="22">
        <v>1.56</v>
      </c>
      <c r="AR172" s="22">
        <v>0.16</v>
      </c>
      <c r="AS172" s="22" t="s">
        <v>78</v>
      </c>
      <c r="AT172" s="22">
        <v>2E-3</v>
      </c>
      <c r="AU172" s="22">
        <v>0.02</v>
      </c>
      <c r="AV172" s="22">
        <v>2.0099999999999998</v>
      </c>
      <c r="AW172" s="22">
        <v>6.36</v>
      </c>
      <c r="AX172" s="22">
        <v>9.93</v>
      </c>
      <c r="AY172" s="22">
        <v>0.4</v>
      </c>
      <c r="AZ172" s="22">
        <v>28</v>
      </c>
      <c r="BA172" s="22">
        <v>97.43</v>
      </c>
      <c r="BB172" s="22" t="s">
        <v>78</v>
      </c>
      <c r="BC172" s="22" t="s">
        <v>78</v>
      </c>
      <c r="BD172" s="22" t="s">
        <v>78</v>
      </c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8"/>
    </row>
    <row r="173" spans="1:103" x14ac:dyDescent="0.2">
      <c r="A173" s="19" t="s">
        <v>75</v>
      </c>
      <c r="B173" s="24">
        <v>147</v>
      </c>
      <c r="C173" s="24">
        <v>148</v>
      </c>
      <c r="D173" s="25" t="s">
        <v>276</v>
      </c>
      <c r="E173" s="25" t="s">
        <v>77</v>
      </c>
      <c r="F173" s="21">
        <v>990044</v>
      </c>
      <c r="G173" s="22">
        <v>1515</v>
      </c>
      <c r="H173" s="22">
        <v>7740</v>
      </c>
      <c r="I173" s="22" t="s">
        <v>79</v>
      </c>
      <c r="J173" s="22">
        <v>0.01</v>
      </c>
      <c r="K173" s="22">
        <v>21.5</v>
      </c>
      <c r="L173" s="22">
        <v>7.61</v>
      </c>
      <c r="M173" s="22">
        <v>30.6</v>
      </c>
      <c r="N173" s="22">
        <v>3.2</v>
      </c>
      <c r="O173" s="22">
        <v>58.5</v>
      </c>
      <c r="P173" s="22">
        <v>0.11</v>
      </c>
      <c r="Q173" s="22">
        <v>3.17</v>
      </c>
      <c r="R173" s="22">
        <v>5230</v>
      </c>
      <c r="S173" s="22">
        <v>0.79</v>
      </c>
      <c r="T173" s="22">
        <v>1760</v>
      </c>
      <c r="U173" s="22">
        <v>1910</v>
      </c>
      <c r="V173" s="22">
        <v>763</v>
      </c>
      <c r="W173" s="22">
        <v>1.4</v>
      </c>
      <c r="X173" s="22">
        <v>1.8</v>
      </c>
      <c r="Y173" s="22">
        <v>155.5</v>
      </c>
      <c r="Z173" s="22">
        <v>2.2999999999999998</v>
      </c>
      <c r="AA173" s="26" t="s">
        <v>97</v>
      </c>
      <c r="AB173" s="22">
        <v>0.1</v>
      </c>
      <c r="AC173" s="22">
        <v>5.19</v>
      </c>
      <c r="AD173" s="22">
        <v>99.1</v>
      </c>
      <c r="AE173" s="22">
        <v>0.03</v>
      </c>
      <c r="AF173" s="22">
        <v>0.9</v>
      </c>
      <c r="AG173" s="22">
        <v>0.48</v>
      </c>
      <c r="AH173" s="22">
        <v>30</v>
      </c>
      <c r="AI173" s="22">
        <v>2.1</v>
      </c>
      <c r="AJ173" s="22">
        <v>81.099999999999994</v>
      </c>
      <c r="AK173" s="22">
        <v>6.62</v>
      </c>
      <c r="AL173" s="22">
        <v>6</v>
      </c>
      <c r="AM173" s="22">
        <v>3.99</v>
      </c>
      <c r="AN173" s="22">
        <v>0.06</v>
      </c>
      <c r="AO173" s="22">
        <v>12.95</v>
      </c>
      <c r="AP173" s="22">
        <v>31.7</v>
      </c>
      <c r="AQ173" s="22">
        <v>5.6</v>
      </c>
      <c r="AR173" s="22">
        <v>0.17</v>
      </c>
      <c r="AS173" s="22" t="s">
        <v>78</v>
      </c>
      <c r="AT173" s="22">
        <v>2E-3</v>
      </c>
      <c r="AU173" s="22">
        <v>0.05</v>
      </c>
      <c r="AV173" s="22">
        <v>4.3499999999999996</v>
      </c>
      <c r="AW173" s="22">
        <v>2.44</v>
      </c>
      <c r="AX173" s="22">
        <v>3.71</v>
      </c>
      <c r="AY173" s="22">
        <v>0.17</v>
      </c>
      <c r="AZ173" s="22">
        <v>34.9</v>
      </c>
      <c r="BA173" s="22">
        <v>100.09</v>
      </c>
      <c r="BB173" s="22" t="s">
        <v>78</v>
      </c>
      <c r="BC173" s="22" t="s">
        <v>78</v>
      </c>
      <c r="BD173" s="22" t="s">
        <v>78</v>
      </c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8"/>
    </row>
    <row r="174" spans="1:103" x14ac:dyDescent="0.2">
      <c r="A174" s="19" t="s">
        <v>75</v>
      </c>
      <c r="B174" s="2" t="s">
        <v>126</v>
      </c>
      <c r="C174" s="2"/>
      <c r="D174" s="27" t="s">
        <v>277</v>
      </c>
      <c r="E174" s="27" t="s">
        <v>107</v>
      </c>
      <c r="F174" s="21">
        <v>990044</v>
      </c>
      <c r="G174" s="22">
        <v>4340</v>
      </c>
      <c r="H174" s="22">
        <v>3190</v>
      </c>
      <c r="I174" s="22">
        <v>54</v>
      </c>
      <c r="J174" s="22">
        <v>2.92</v>
      </c>
      <c r="K174" s="22">
        <v>22.6</v>
      </c>
      <c r="L174" s="22">
        <v>7.32</v>
      </c>
      <c r="M174" s="22">
        <v>18.2</v>
      </c>
      <c r="N174" s="22">
        <v>14.3</v>
      </c>
      <c r="O174" s="22">
        <v>44.7</v>
      </c>
      <c r="P174" s="22">
        <v>1.68</v>
      </c>
      <c r="Q174" s="22">
        <v>3.19</v>
      </c>
      <c r="R174" s="22">
        <v>2540</v>
      </c>
      <c r="S174" s="22">
        <v>0.73</v>
      </c>
      <c r="T174" s="22">
        <v>255</v>
      </c>
      <c r="U174" s="22">
        <v>736</v>
      </c>
      <c r="V174" s="22">
        <v>263</v>
      </c>
      <c r="W174" s="22">
        <v>73.5</v>
      </c>
      <c r="X174" s="22">
        <v>8.6</v>
      </c>
      <c r="Y174" s="22">
        <v>74</v>
      </c>
      <c r="Z174" s="22">
        <v>4.4000000000000004</v>
      </c>
      <c r="AA174" s="22">
        <v>6870</v>
      </c>
      <c r="AB174" s="22">
        <v>2.1</v>
      </c>
      <c r="AC174" s="22">
        <v>4.97</v>
      </c>
      <c r="AD174" s="22">
        <v>114.5</v>
      </c>
      <c r="AE174" s="22">
        <v>0.28999999999999998</v>
      </c>
      <c r="AF174" s="22">
        <v>0.81</v>
      </c>
      <c r="AG174" s="22">
        <v>3.07</v>
      </c>
      <c r="AH174" s="22">
        <v>51</v>
      </c>
      <c r="AI174" s="22">
        <v>2.8</v>
      </c>
      <c r="AJ174" s="22">
        <v>78.900000000000006</v>
      </c>
      <c r="AK174" s="22">
        <v>5.32</v>
      </c>
      <c r="AL174" s="22">
        <v>69</v>
      </c>
      <c r="AM174" s="22">
        <v>35.200000000000003</v>
      </c>
      <c r="AN174" s="22">
        <v>10.1</v>
      </c>
      <c r="AO174" s="22">
        <v>7.59</v>
      </c>
      <c r="AP174" s="22">
        <v>18.149999999999999</v>
      </c>
      <c r="AQ174" s="22">
        <v>3.56</v>
      </c>
      <c r="AR174" s="22">
        <v>4.71</v>
      </c>
      <c r="AS174" s="22">
        <v>1.23</v>
      </c>
      <c r="AT174" s="22">
        <v>8.9999999999999993E-3</v>
      </c>
      <c r="AU174" s="22">
        <v>0.46</v>
      </c>
      <c r="AV174" s="22">
        <v>0.74</v>
      </c>
      <c r="AW174" s="22">
        <v>0.2</v>
      </c>
      <c r="AX174" s="22">
        <v>0.77</v>
      </c>
      <c r="AY174" s="22">
        <v>0.47</v>
      </c>
      <c r="AZ174" s="22">
        <v>17.55</v>
      </c>
      <c r="BA174" s="22">
        <v>100.74</v>
      </c>
      <c r="BB174" s="22"/>
      <c r="BC174" s="22"/>
      <c r="BD174" s="22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8"/>
    </row>
    <row r="175" spans="1:103" x14ac:dyDescent="0.2">
      <c r="A175" s="19" t="s">
        <v>75</v>
      </c>
      <c r="B175" s="24">
        <v>148</v>
      </c>
      <c r="C175" s="24">
        <v>149</v>
      </c>
      <c r="D175" s="25" t="s">
        <v>278</v>
      </c>
      <c r="E175" s="25" t="s">
        <v>77</v>
      </c>
      <c r="F175" s="21">
        <v>990044</v>
      </c>
      <c r="G175" s="22">
        <v>2200</v>
      </c>
      <c r="H175" s="26">
        <v>14450</v>
      </c>
      <c r="I175" s="22" t="s">
        <v>79</v>
      </c>
      <c r="J175" s="22">
        <v>0.01</v>
      </c>
      <c r="K175" s="22">
        <v>21.4</v>
      </c>
      <c r="L175" s="22">
        <v>6.47</v>
      </c>
      <c r="M175" s="22">
        <v>41.5</v>
      </c>
      <c r="N175" s="22">
        <v>4.8</v>
      </c>
      <c r="O175" s="22">
        <v>74.400000000000006</v>
      </c>
      <c r="P175" s="22">
        <v>0.2</v>
      </c>
      <c r="Q175" s="22">
        <v>2.96</v>
      </c>
      <c r="R175" s="26">
        <v>11150</v>
      </c>
      <c r="S175" s="22">
        <v>0.69</v>
      </c>
      <c r="T175" s="22">
        <v>1300</v>
      </c>
      <c r="U175" s="22">
        <v>3010</v>
      </c>
      <c r="V175" s="26">
        <v>1185</v>
      </c>
      <c r="W175" s="22">
        <v>1.1000000000000001</v>
      </c>
      <c r="X175" s="22">
        <v>2.6</v>
      </c>
      <c r="Y175" s="22">
        <v>227</v>
      </c>
      <c r="Z175" s="22">
        <v>3.1</v>
      </c>
      <c r="AA175" s="26" t="s">
        <v>97</v>
      </c>
      <c r="AB175" s="22">
        <v>0.2</v>
      </c>
      <c r="AC175" s="22">
        <v>5.73</v>
      </c>
      <c r="AD175" s="22">
        <v>160</v>
      </c>
      <c r="AE175" s="22">
        <v>0.02</v>
      </c>
      <c r="AF175" s="22">
        <v>0.82</v>
      </c>
      <c r="AG175" s="22">
        <v>0.59</v>
      </c>
      <c r="AH175" s="22">
        <v>36</v>
      </c>
      <c r="AI175" s="22">
        <v>1.9</v>
      </c>
      <c r="AJ175" s="22">
        <v>72.2</v>
      </c>
      <c r="AK175" s="22">
        <v>5.1100000000000003</v>
      </c>
      <c r="AL175" s="22">
        <v>7</v>
      </c>
      <c r="AM175" s="22">
        <v>5.08</v>
      </c>
      <c r="AN175" s="22">
        <v>0.1</v>
      </c>
      <c r="AO175" s="22">
        <v>14.9</v>
      </c>
      <c r="AP175" s="22">
        <v>26.9</v>
      </c>
      <c r="AQ175" s="22">
        <v>4.47</v>
      </c>
      <c r="AR175" s="22">
        <v>0.15</v>
      </c>
      <c r="AS175" s="22" t="s">
        <v>78</v>
      </c>
      <c r="AT175" s="22">
        <v>2E-3</v>
      </c>
      <c r="AU175" s="22">
        <v>0.04</v>
      </c>
      <c r="AV175" s="22">
        <v>3.89</v>
      </c>
      <c r="AW175" s="22">
        <v>4.08</v>
      </c>
      <c r="AX175" s="22">
        <v>6.34</v>
      </c>
      <c r="AY175" s="22">
        <v>0.25</v>
      </c>
      <c r="AZ175" s="22">
        <v>31</v>
      </c>
      <c r="BA175" s="22">
        <v>97.2</v>
      </c>
      <c r="BB175" s="22" t="s">
        <v>78</v>
      </c>
      <c r="BC175" s="22" t="s">
        <v>78</v>
      </c>
      <c r="BD175" s="22" t="s">
        <v>78</v>
      </c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8"/>
    </row>
    <row r="176" spans="1:103" x14ac:dyDescent="0.2">
      <c r="A176" s="19" t="s">
        <v>75</v>
      </c>
      <c r="B176" s="24">
        <v>149</v>
      </c>
      <c r="C176" s="24">
        <v>150</v>
      </c>
      <c r="D176" s="25" t="s">
        <v>279</v>
      </c>
      <c r="E176" s="25" t="s">
        <v>77</v>
      </c>
      <c r="F176" s="21">
        <v>990044</v>
      </c>
      <c r="G176" s="22">
        <v>3100</v>
      </c>
      <c r="H176" s="26">
        <v>15950</v>
      </c>
      <c r="I176" s="22">
        <v>5</v>
      </c>
      <c r="J176" s="22" t="s">
        <v>78</v>
      </c>
      <c r="K176" s="22">
        <v>19.2</v>
      </c>
      <c r="L176" s="22">
        <v>4.55</v>
      </c>
      <c r="M176" s="22">
        <v>42.8</v>
      </c>
      <c r="N176" s="22">
        <v>4.4000000000000004</v>
      </c>
      <c r="O176" s="22">
        <v>74.099999999999994</v>
      </c>
      <c r="P176" s="22">
        <v>0.28000000000000003</v>
      </c>
      <c r="Q176" s="22">
        <v>2.2999999999999998</v>
      </c>
      <c r="R176" s="26">
        <v>11950</v>
      </c>
      <c r="S176" s="22">
        <v>0.5</v>
      </c>
      <c r="T176" s="26">
        <v>2760</v>
      </c>
      <c r="U176" s="22">
        <v>3490</v>
      </c>
      <c r="V176" s="26">
        <v>1315</v>
      </c>
      <c r="W176" s="22">
        <v>0.5</v>
      </c>
      <c r="X176" s="22">
        <v>1.9</v>
      </c>
      <c r="Y176" s="22">
        <v>234</v>
      </c>
      <c r="Z176" s="22">
        <v>5.8</v>
      </c>
      <c r="AA176" s="26" t="s">
        <v>97</v>
      </c>
      <c r="AB176" s="22">
        <v>0.2</v>
      </c>
      <c r="AC176" s="22">
        <v>5.0599999999999996</v>
      </c>
      <c r="AD176" s="22">
        <v>177</v>
      </c>
      <c r="AE176" s="22">
        <v>0.02</v>
      </c>
      <c r="AF176" s="22">
        <v>0.48</v>
      </c>
      <c r="AG176" s="22">
        <v>0.59</v>
      </c>
      <c r="AH176" s="22">
        <v>60</v>
      </c>
      <c r="AI176" s="22">
        <v>3.6</v>
      </c>
      <c r="AJ176" s="22">
        <v>54.5</v>
      </c>
      <c r="AK176" s="22">
        <v>3.29</v>
      </c>
      <c r="AL176" s="22">
        <v>10</v>
      </c>
      <c r="AM176" s="22">
        <v>3.43</v>
      </c>
      <c r="AN176" s="22">
        <v>0.05</v>
      </c>
      <c r="AO176" s="22">
        <v>14.55</v>
      </c>
      <c r="AP176" s="22">
        <v>25.2</v>
      </c>
      <c r="AQ176" s="22">
        <v>5.92</v>
      </c>
      <c r="AR176" s="22">
        <v>0.16</v>
      </c>
      <c r="AS176" s="22" t="s">
        <v>78</v>
      </c>
      <c r="AT176" s="22">
        <v>2E-3</v>
      </c>
      <c r="AU176" s="22">
        <v>0.05</v>
      </c>
      <c r="AV176" s="22">
        <v>4.4000000000000004</v>
      </c>
      <c r="AW176" s="22">
        <v>2.61</v>
      </c>
      <c r="AX176" s="22">
        <v>7</v>
      </c>
      <c r="AY176" s="22">
        <v>0.35</v>
      </c>
      <c r="AZ176" s="22">
        <v>33.1</v>
      </c>
      <c r="BA176" s="22">
        <v>96.82</v>
      </c>
      <c r="BB176" s="22" t="s">
        <v>78</v>
      </c>
      <c r="BC176" s="22" t="s">
        <v>78</v>
      </c>
      <c r="BD176" s="22" t="s">
        <v>78</v>
      </c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8"/>
    </row>
    <row r="177" spans="1:103" x14ac:dyDescent="0.2">
      <c r="A177" s="19" t="s">
        <v>280</v>
      </c>
      <c r="B177" s="24">
        <v>0</v>
      </c>
      <c r="C177" s="24">
        <v>1</v>
      </c>
      <c r="D177" s="25" t="s">
        <v>281</v>
      </c>
      <c r="E177" s="25" t="s">
        <v>77</v>
      </c>
      <c r="F177" s="21">
        <v>990045</v>
      </c>
      <c r="G177" s="22">
        <v>6200</v>
      </c>
      <c r="H177" s="22">
        <v>5950</v>
      </c>
      <c r="I177" s="22">
        <v>604</v>
      </c>
      <c r="J177" s="22">
        <v>1.21</v>
      </c>
      <c r="K177" s="22">
        <v>48.5</v>
      </c>
      <c r="L177" s="22">
        <v>16.05</v>
      </c>
      <c r="M177" s="22">
        <v>36.9</v>
      </c>
      <c r="N177" s="22">
        <v>37.700000000000003</v>
      </c>
      <c r="O177" s="22">
        <v>85.9</v>
      </c>
      <c r="P177" s="22">
        <v>15.5</v>
      </c>
      <c r="Q177" s="22">
        <v>7.72</v>
      </c>
      <c r="R177" s="22">
        <v>3060</v>
      </c>
      <c r="S177" s="22">
        <v>1.1200000000000001</v>
      </c>
      <c r="T177" s="22">
        <v>1170</v>
      </c>
      <c r="U177" s="22">
        <v>1320</v>
      </c>
      <c r="V177" s="22">
        <v>433</v>
      </c>
      <c r="W177" s="22">
        <v>11</v>
      </c>
      <c r="X177" s="22">
        <v>32.1</v>
      </c>
      <c r="Y177" s="22">
        <v>142</v>
      </c>
      <c r="Z177" s="22">
        <v>7.8</v>
      </c>
      <c r="AA177" s="22">
        <v>2340</v>
      </c>
      <c r="AB177" s="22">
        <v>8.6999999999999993</v>
      </c>
      <c r="AC177" s="22">
        <v>10.199999999999999</v>
      </c>
      <c r="AD177" s="22">
        <v>87.6</v>
      </c>
      <c r="AE177" s="22">
        <v>1.98</v>
      </c>
      <c r="AF177" s="22">
        <v>1.7</v>
      </c>
      <c r="AG177" s="22">
        <v>15.8</v>
      </c>
      <c r="AH177" s="22">
        <v>1085</v>
      </c>
      <c r="AI177" s="22">
        <v>8.4</v>
      </c>
      <c r="AJ177" s="22">
        <v>165</v>
      </c>
      <c r="AK177" s="22">
        <v>8.98</v>
      </c>
      <c r="AL177" s="22">
        <v>707</v>
      </c>
      <c r="AM177" s="22">
        <v>20.2</v>
      </c>
      <c r="AN177" s="22">
        <v>18.100000000000001</v>
      </c>
      <c r="AO177" s="22">
        <v>36.9</v>
      </c>
      <c r="AP177" s="22">
        <v>0.25</v>
      </c>
      <c r="AQ177" s="22">
        <v>0.11</v>
      </c>
      <c r="AR177" s="22" t="s">
        <v>78</v>
      </c>
      <c r="AS177" s="22">
        <v>0.23</v>
      </c>
      <c r="AT177" s="22">
        <v>8.2000000000000003E-2</v>
      </c>
      <c r="AU177" s="22">
        <v>3.49</v>
      </c>
      <c r="AV177" s="22">
        <v>2.74</v>
      </c>
      <c r="AW177" s="22">
        <v>1.88</v>
      </c>
      <c r="AX177" s="22">
        <v>0.25</v>
      </c>
      <c r="AY177" s="22">
        <v>0.7</v>
      </c>
      <c r="AZ177" s="22">
        <v>14.15</v>
      </c>
      <c r="BA177" s="22">
        <v>99.08</v>
      </c>
      <c r="BB177" s="22" t="s">
        <v>78</v>
      </c>
      <c r="BC177" s="22" t="s">
        <v>78</v>
      </c>
      <c r="BD177" s="22" t="s">
        <v>78</v>
      </c>
      <c r="BE177" s="22" t="s">
        <v>79</v>
      </c>
      <c r="BF177" s="22" t="s">
        <v>80</v>
      </c>
      <c r="BG177" s="22">
        <v>3.6</v>
      </c>
      <c r="BH177" s="22" t="s">
        <v>78</v>
      </c>
      <c r="BI177" s="22">
        <v>390</v>
      </c>
      <c r="BJ177" s="22">
        <v>8.7999999999999995E-2</v>
      </c>
      <c r="BK177" s="22">
        <v>1.4999999999999999E-2</v>
      </c>
      <c r="BL177" s="22">
        <v>3.6999999999999998E-2</v>
      </c>
      <c r="BM177" s="22" t="s">
        <v>91</v>
      </c>
      <c r="BN177" s="22" t="s">
        <v>81</v>
      </c>
      <c r="BO177" s="22" t="s">
        <v>92</v>
      </c>
      <c r="BP177" s="22" t="s">
        <v>92</v>
      </c>
      <c r="BQ177" s="22" t="s">
        <v>79</v>
      </c>
      <c r="BR177" s="22">
        <v>6.0000000000000001E-3</v>
      </c>
      <c r="BS177" s="22" t="s">
        <v>81</v>
      </c>
      <c r="BT177" s="22" t="s">
        <v>83</v>
      </c>
      <c r="BU177" s="22">
        <v>50</v>
      </c>
      <c r="BV177" s="22">
        <v>0.08</v>
      </c>
      <c r="BW177" s="22" t="s">
        <v>82</v>
      </c>
      <c r="BX177" s="22" t="s">
        <v>83</v>
      </c>
      <c r="BY177" s="22">
        <v>78</v>
      </c>
      <c r="BZ177" s="22">
        <v>14.5</v>
      </c>
      <c r="CA177" s="22">
        <v>0.03</v>
      </c>
      <c r="CB177" s="22" t="s">
        <v>84</v>
      </c>
      <c r="CC177" s="22">
        <v>8.0000000000000002E-3</v>
      </c>
      <c r="CD177" s="22">
        <v>0.05</v>
      </c>
      <c r="CE177" s="22" t="s">
        <v>94</v>
      </c>
      <c r="CF177" s="22" t="s">
        <v>79</v>
      </c>
      <c r="CG177" s="22" t="s">
        <v>85</v>
      </c>
      <c r="CH177" s="22">
        <v>1.9E-2</v>
      </c>
      <c r="CI177" s="22">
        <v>0.33</v>
      </c>
      <c r="CJ177" s="22" t="s">
        <v>81</v>
      </c>
      <c r="CK177" s="22" t="s">
        <v>80</v>
      </c>
      <c r="CL177" s="22">
        <v>6.0000000000000001E-3</v>
      </c>
      <c r="CM177" s="22" t="s">
        <v>85</v>
      </c>
      <c r="CN177" s="22">
        <v>1.4</v>
      </c>
      <c r="CO177" s="22" t="s">
        <v>81</v>
      </c>
      <c r="CP177" s="22" t="s">
        <v>83</v>
      </c>
      <c r="CQ177" s="22" t="s">
        <v>81</v>
      </c>
      <c r="CR177" s="22" t="s">
        <v>79</v>
      </c>
      <c r="CS177" s="22" t="s">
        <v>83</v>
      </c>
      <c r="CT177" s="22" t="s">
        <v>81</v>
      </c>
      <c r="CU177" s="22" t="s">
        <v>86</v>
      </c>
      <c r="CV177" s="22" t="s">
        <v>78</v>
      </c>
      <c r="CW177" s="22">
        <v>2.1000000000000001E-2</v>
      </c>
      <c r="CX177" s="22" t="s">
        <v>92</v>
      </c>
      <c r="CY177" s="23">
        <v>0.01</v>
      </c>
    </row>
    <row r="178" spans="1:103" x14ac:dyDescent="0.2">
      <c r="A178" s="19" t="s">
        <v>280</v>
      </c>
      <c r="B178" s="3" t="s">
        <v>87</v>
      </c>
      <c r="C178" s="3"/>
      <c r="D178" s="33" t="s">
        <v>282</v>
      </c>
      <c r="E178" s="33" t="s">
        <v>89</v>
      </c>
      <c r="F178" s="21">
        <v>990045</v>
      </c>
      <c r="G178" s="22">
        <v>6.4</v>
      </c>
      <c r="H178" s="22">
        <v>5.0999999999999996</v>
      </c>
      <c r="I178" s="22">
        <v>21</v>
      </c>
      <c r="J178" s="22">
        <v>0.02</v>
      </c>
      <c r="K178" s="22">
        <v>0.06</v>
      </c>
      <c r="L178" s="22">
        <v>0.03</v>
      </c>
      <c r="M178" s="22">
        <v>0.08</v>
      </c>
      <c r="N178" s="22">
        <v>1.2</v>
      </c>
      <c r="O178" s="22">
        <v>0.19</v>
      </c>
      <c r="P178" s="22" t="s">
        <v>85</v>
      </c>
      <c r="Q178" s="22">
        <v>0.02</v>
      </c>
      <c r="R178" s="22">
        <v>3.6</v>
      </c>
      <c r="S178" s="22" t="s">
        <v>78</v>
      </c>
      <c r="T178" s="22">
        <v>0.59</v>
      </c>
      <c r="U178" s="22">
        <v>1.9</v>
      </c>
      <c r="V178" s="22">
        <v>0.5</v>
      </c>
      <c r="W178" s="22">
        <v>0.3</v>
      </c>
      <c r="X178" s="22" t="s">
        <v>90</v>
      </c>
      <c r="Y178" s="22">
        <v>0.28000000000000003</v>
      </c>
      <c r="Z178" s="22" t="s">
        <v>90</v>
      </c>
      <c r="AA178" s="22">
        <v>15</v>
      </c>
      <c r="AB178" s="22">
        <v>0.1</v>
      </c>
      <c r="AC178" s="22">
        <v>0.03</v>
      </c>
      <c r="AD178" s="22">
        <v>0.17</v>
      </c>
      <c r="AE178" s="22" t="s">
        <v>78</v>
      </c>
      <c r="AF178" s="22" t="s">
        <v>78</v>
      </c>
      <c r="AG178" s="22">
        <v>0.06</v>
      </c>
      <c r="AH178" s="22" t="s">
        <v>79</v>
      </c>
      <c r="AI178" s="22" t="s">
        <v>90</v>
      </c>
      <c r="AJ178" s="22">
        <v>0.3</v>
      </c>
      <c r="AK178" s="22" t="s">
        <v>141</v>
      </c>
      <c r="AL178" s="22">
        <v>2</v>
      </c>
      <c r="AM178" s="22">
        <v>99.4</v>
      </c>
      <c r="AN178" s="22">
        <v>7.0000000000000007E-2</v>
      </c>
      <c r="AO178" s="22">
        <v>2.0299999999999998</v>
      </c>
      <c r="AP178" s="22">
        <v>0.05</v>
      </c>
      <c r="AQ178" s="22">
        <v>0.03</v>
      </c>
      <c r="AR178" s="22" t="s">
        <v>78</v>
      </c>
      <c r="AS178" s="22">
        <v>0.01</v>
      </c>
      <c r="AT178" s="22">
        <v>3.0000000000000001E-3</v>
      </c>
      <c r="AU178" s="22" t="s">
        <v>78</v>
      </c>
      <c r="AV178" s="22">
        <v>0.02</v>
      </c>
      <c r="AW178" s="22" t="s">
        <v>78</v>
      </c>
      <c r="AX178" s="22" t="s">
        <v>78</v>
      </c>
      <c r="AY178" s="22" t="s">
        <v>78</v>
      </c>
      <c r="AZ178" s="22">
        <v>-0.02</v>
      </c>
      <c r="BA178" s="22">
        <v>101.59</v>
      </c>
      <c r="BB178" s="22" t="s">
        <v>78</v>
      </c>
      <c r="BC178" s="22" t="s">
        <v>78</v>
      </c>
      <c r="BD178" s="22" t="s">
        <v>78</v>
      </c>
      <c r="BE178" s="22" t="s">
        <v>79</v>
      </c>
      <c r="BF178" s="22" t="s">
        <v>80</v>
      </c>
      <c r="BG178" s="22" t="s">
        <v>90</v>
      </c>
      <c r="BH178" s="22" t="s">
        <v>78</v>
      </c>
      <c r="BI178" s="22">
        <v>90</v>
      </c>
      <c r="BJ178" s="22">
        <v>2.3E-2</v>
      </c>
      <c r="BK178" s="22" t="s">
        <v>81</v>
      </c>
      <c r="BL178" s="22" t="s">
        <v>81</v>
      </c>
      <c r="BM178" s="22" t="s">
        <v>91</v>
      </c>
      <c r="BN178" s="22" t="s">
        <v>81</v>
      </c>
      <c r="BO178" s="22" t="s">
        <v>92</v>
      </c>
      <c r="BP178" s="22" t="s">
        <v>92</v>
      </c>
      <c r="BQ178" s="22" t="s">
        <v>79</v>
      </c>
      <c r="BR178" s="22" t="s">
        <v>81</v>
      </c>
      <c r="BS178" s="22" t="s">
        <v>81</v>
      </c>
      <c r="BT178" s="22" t="s">
        <v>83</v>
      </c>
      <c r="BU178" s="22" t="s">
        <v>93</v>
      </c>
      <c r="BV178" s="22">
        <v>1.4999999999999999E-2</v>
      </c>
      <c r="BW178" s="22" t="s">
        <v>82</v>
      </c>
      <c r="BX178" s="22" t="s">
        <v>83</v>
      </c>
      <c r="BY178" s="22">
        <v>54</v>
      </c>
      <c r="BZ178" s="22">
        <v>0.2</v>
      </c>
      <c r="CA178" s="22">
        <v>0.01</v>
      </c>
      <c r="CB178" s="22" t="s">
        <v>84</v>
      </c>
      <c r="CC178" s="22" t="s">
        <v>81</v>
      </c>
      <c r="CD178" s="22" t="s">
        <v>85</v>
      </c>
      <c r="CE178" s="22" t="s">
        <v>94</v>
      </c>
      <c r="CF178" s="22" t="s">
        <v>79</v>
      </c>
      <c r="CG178" s="22" t="s">
        <v>85</v>
      </c>
      <c r="CH178" s="22">
        <v>1.2E-2</v>
      </c>
      <c r="CI178" s="22" t="s">
        <v>85</v>
      </c>
      <c r="CJ178" s="22" t="s">
        <v>81</v>
      </c>
      <c r="CK178" s="22" t="s">
        <v>80</v>
      </c>
      <c r="CL178" s="22" t="s">
        <v>92</v>
      </c>
      <c r="CM178" s="22" t="s">
        <v>85</v>
      </c>
      <c r="CN178" s="22">
        <v>0.14000000000000001</v>
      </c>
      <c r="CO178" s="22" t="s">
        <v>81</v>
      </c>
      <c r="CP178" s="22" t="s">
        <v>83</v>
      </c>
      <c r="CQ178" s="22" t="s">
        <v>81</v>
      </c>
      <c r="CR178" s="22" t="s">
        <v>79</v>
      </c>
      <c r="CS178" s="22" t="s">
        <v>83</v>
      </c>
      <c r="CT178" s="22" t="s">
        <v>81</v>
      </c>
      <c r="CU178" s="22" t="s">
        <v>86</v>
      </c>
      <c r="CV178" s="22" t="s">
        <v>78</v>
      </c>
      <c r="CW178" s="22">
        <v>1.0999999999999999E-2</v>
      </c>
      <c r="CX178" s="22" t="s">
        <v>92</v>
      </c>
      <c r="CY178" s="23" t="s">
        <v>78</v>
      </c>
    </row>
    <row r="179" spans="1:103" x14ac:dyDescent="0.2">
      <c r="A179" s="19" t="s">
        <v>280</v>
      </c>
      <c r="B179" s="24">
        <v>1</v>
      </c>
      <c r="C179" s="24">
        <v>2</v>
      </c>
      <c r="D179" s="25" t="s">
        <v>283</v>
      </c>
      <c r="E179" s="25" t="s">
        <v>77</v>
      </c>
      <c r="F179" s="21">
        <v>990045</v>
      </c>
      <c r="G179" s="22">
        <v>6020</v>
      </c>
      <c r="H179" s="22">
        <v>5450</v>
      </c>
      <c r="I179" s="22">
        <v>656</v>
      </c>
      <c r="J179" s="22">
        <v>1.2</v>
      </c>
      <c r="K179" s="22">
        <v>48.4</v>
      </c>
      <c r="L179" s="22">
        <v>16.45</v>
      </c>
      <c r="M179" s="22">
        <v>36.6</v>
      </c>
      <c r="N179" s="22">
        <v>44</v>
      </c>
      <c r="O179" s="22">
        <v>83.6</v>
      </c>
      <c r="P179" s="22">
        <v>15.55</v>
      </c>
      <c r="Q179" s="22">
        <v>6.99</v>
      </c>
      <c r="R179" s="22">
        <v>3110</v>
      </c>
      <c r="S179" s="22">
        <v>1.1100000000000001</v>
      </c>
      <c r="T179" s="22">
        <v>1235</v>
      </c>
      <c r="U179" s="22">
        <v>1260</v>
      </c>
      <c r="V179" s="22">
        <v>420</v>
      </c>
      <c r="W179" s="22">
        <v>11.4</v>
      </c>
      <c r="X179" s="22">
        <v>31.7</v>
      </c>
      <c r="Y179" s="22">
        <v>148</v>
      </c>
      <c r="Z179" s="22">
        <v>6.3</v>
      </c>
      <c r="AA179" s="22">
        <v>2290</v>
      </c>
      <c r="AB179" s="22">
        <v>9</v>
      </c>
      <c r="AC179" s="22">
        <v>9.75</v>
      </c>
      <c r="AD179" s="22">
        <v>91.2</v>
      </c>
      <c r="AE179" s="22">
        <v>2.0299999999999998</v>
      </c>
      <c r="AF179" s="22">
        <v>1.55</v>
      </c>
      <c r="AG179" s="22">
        <v>17.25</v>
      </c>
      <c r="AH179" s="22">
        <v>1085</v>
      </c>
      <c r="AI179" s="22">
        <v>7.7</v>
      </c>
      <c r="AJ179" s="22">
        <v>162</v>
      </c>
      <c r="AK179" s="22">
        <v>9.4</v>
      </c>
      <c r="AL179" s="22">
        <v>783</v>
      </c>
      <c r="AM179" s="22">
        <v>20.100000000000001</v>
      </c>
      <c r="AN179" s="22">
        <v>19.45</v>
      </c>
      <c r="AO179" s="22">
        <v>38.700000000000003</v>
      </c>
      <c r="AP179" s="22">
        <v>0.17</v>
      </c>
      <c r="AQ179" s="22">
        <v>0.09</v>
      </c>
      <c r="AR179" s="22">
        <v>0.05</v>
      </c>
      <c r="AS179" s="22">
        <v>0.26</v>
      </c>
      <c r="AT179" s="22">
        <v>8.7999999999999995E-2</v>
      </c>
      <c r="AU179" s="22">
        <v>3.44</v>
      </c>
      <c r="AV179" s="22">
        <v>2.46</v>
      </c>
      <c r="AW179" s="22">
        <v>1.76</v>
      </c>
      <c r="AX179" s="22">
        <v>0.26</v>
      </c>
      <c r="AY179" s="22">
        <v>0.67</v>
      </c>
      <c r="AZ179" s="22">
        <v>13.95</v>
      </c>
      <c r="BA179" s="22">
        <v>101.45</v>
      </c>
      <c r="BB179" s="22" t="s">
        <v>78</v>
      </c>
      <c r="BC179" s="22" t="s">
        <v>78</v>
      </c>
      <c r="BD179" s="22" t="s">
        <v>78</v>
      </c>
      <c r="BE179" s="22">
        <v>5</v>
      </c>
      <c r="BF179" s="22" t="s">
        <v>80</v>
      </c>
      <c r="BG179" s="22">
        <v>2.2999999999999998</v>
      </c>
      <c r="BH179" s="22" t="s">
        <v>78</v>
      </c>
      <c r="BI179" s="22">
        <v>210</v>
      </c>
      <c r="BJ179" s="22">
        <v>6.9000000000000006E-2</v>
      </c>
      <c r="BK179" s="22" t="s">
        <v>81</v>
      </c>
      <c r="BL179" s="22">
        <v>4.2000000000000003E-2</v>
      </c>
      <c r="BM179" s="22" t="s">
        <v>91</v>
      </c>
      <c r="BN179" s="22" t="s">
        <v>81</v>
      </c>
      <c r="BO179" s="22" t="s">
        <v>92</v>
      </c>
      <c r="BP179" s="22" t="s">
        <v>92</v>
      </c>
      <c r="BQ179" s="22" t="s">
        <v>79</v>
      </c>
      <c r="BR179" s="22">
        <v>7.0000000000000001E-3</v>
      </c>
      <c r="BS179" s="22" t="s">
        <v>81</v>
      </c>
      <c r="BT179" s="22">
        <v>2E-3</v>
      </c>
      <c r="BU179" s="22">
        <v>20</v>
      </c>
      <c r="BV179" s="22">
        <v>0.22</v>
      </c>
      <c r="BW179" s="22" t="s">
        <v>82</v>
      </c>
      <c r="BX179" s="22" t="s">
        <v>83</v>
      </c>
      <c r="BY179" s="22">
        <v>37</v>
      </c>
      <c r="BZ179" s="22">
        <v>2.8</v>
      </c>
      <c r="CA179" s="22">
        <v>0.02</v>
      </c>
      <c r="CB179" s="22" t="s">
        <v>84</v>
      </c>
      <c r="CC179" s="22">
        <v>7.0000000000000001E-3</v>
      </c>
      <c r="CD179" s="22">
        <v>0.08</v>
      </c>
      <c r="CE179" s="22" t="s">
        <v>94</v>
      </c>
      <c r="CF179" s="22" t="s">
        <v>79</v>
      </c>
      <c r="CG179" s="22" t="s">
        <v>85</v>
      </c>
      <c r="CH179" s="22">
        <v>2.8000000000000001E-2</v>
      </c>
      <c r="CI179" s="22">
        <v>0.24</v>
      </c>
      <c r="CJ179" s="22" t="s">
        <v>81</v>
      </c>
      <c r="CK179" s="22" t="s">
        <v>80</v>
      </c>
      <c r="CL179" s="22">
        <v>0.01</v>
      </c>
      <c r="CM179" s="22" t="s">
        <v>85</v>
      </c>
      <c r="CN179" s="22">
        <v>1.01</v>
      </c>
      <c r="CO179" s="22" t="s">
        <v>81</v>
      </c>
      <c r="CP179" s="22" t="s">
        <v>83</v>
      </c>
      <c r="CQ179" s="22" t="s">
        <v>81</v>
      </c>
      <c r="CR179" s="22" t="s">
        <v>79</v>
      </c>
      <c r="CS179" s="22" t="s">
        <v>83</v>
      </c>
      <c r="CT179" s="22" t="s">
        <v>81</v>
      </c>
      <c r="CU179" s="22" t="s">
        <v>86</v>
      </c>
      <c r="CV179" s="22" t="s">
        <v>78</v>
      </c>
      <c r="CW179" s="22">
        <v>2.5999999999999999E-2</v>
      </c>
      <c r="CX179" s="22" t="s">
        <v>92</v>
      </c>
      <c r="CY179" s="23">
        <v>0.01</v>
      </c>
    </row>
    <row r="180" spans="1:103" x14ac:dyDescent="0.2">
      <c r="A180" s="19" t="s">
        <v>280</v>
      </c>
      <c r="B180" s="24">
        <v>2</v>
      </c>
      <c r="C180" s="24">
        <v>3</v>
      </c>
      <c r="D180" s="25" t="s">
        <v>284</v>
      </c>
      <c r="E180" s="25" t="s">
        <v>77</v>
      </c>
      <c r="F180" s="21">
        <v>990045</v>
      </c>
      <c r="G180" s="22">
        <v>6500</v>
      </c>
      <c r="H180" s="22">
        <v>6140</v>
      </c>
      <c r="I180" s="22">
        <v>578</v>
      </c>
      <c r="J180" s="22">
        <v>1.0900000000000001</v>
      </c>
      <c r="K180" s="22">
        <v>52.3</v>
      </c>
      <c r="L180" s="22">
        <v>18.55</v>
      </c>
      <c r="M180" s="22">
        <v>42.2</v>
      </c>
      <c r="N180" s="22">
        <v>44.8</v>
      </c>
      <c r="O180" s="22">
        <v>93.5</v>
      </c>
      <c r="P180" s="22">
        <v>16.2</v>
      </c>
      <c r="Q180" s="22">
        <v>8.39</v>
      </c>
      <c r="R180" s="22">
        <v>3540</v>
      </c>
      <c r="S180" s="22">
        <v>1.23</v>
      </c>
      <c r="T180" s="22">
        <v>1390</v>
      </c>
      <c r="U180" s="22">
        <v>1450</v>
      </c>
      <c r="V180" s="22">
        <v>486</v>
      </c>
      <c r="W180" s="22">
        <v>10.199999999999999</v>
      </c>
      <c r="X180" s="22">
        <v>29.8</v>
      </c>
      <c r="Y180" s="22">
        <v>168</v>
      </c>
      <c r="Z180" s="22">
        <v>7</v>
      </c>
      <c r="AA180" s="22">
        <v>2700</v>
      </c>
      <c r="AB180" s="22">
        <v>9.1</v>
      </c>
      <c r="AC180" s="22">
        <v>11.05</v>
      </c>
      <c r="AD180" s="22">
        <v>97.3</v>
      </c>
      <c r="AE180" s="22">
        <v>2</v>
      </c>
      <c r="AF180" s="22">
        <v>1.92</v>
      </c>
      <c r="AG180" s="22">
        <v>16.149999999999999</v>
      </c>
      <c r="AH180" s="22">
        <v>1050</v>
      </c>
      <c r="AI180" s="22">
        <v>8.1</v>
      </c>
      <c r="AJ180" s="22">
        <v>190.5</v>
      </c>
      <c r="AK180" s="22">
        <v>11.1</v>
      </c>
      <c r="AL180" s="22">
        <v>802</v>
      </c>
      <c r="AM180" s="22">
        <v>20.399999999999999</v>
      </c>
      <c r="AN180" s="22">
        <v>19</v>
      </c>
      <c r="AO180" s="22">
        <v>37.200000000000003</v>
      </c>
      <c r="AP180" s="22">
        <v>0.26</v>
      </c>
      <c r="AQ180" s="22">
        <v>0.11</v>
      </c>
      <c r="AR180" s="22">
        <v>0.05</v>
      </c>
      <c r="AS180" s="22">
        <v>0.22</v>
      </c>
      <c r="AT180" s="22">
        <v>7.8E-2</v>
      </c>
      <c r="AU180" s="22">
        <v>3.54</v>
      </c>
      <c r="AV180" s="22">
        <v>2.71</v>
      </c>
      <c r="AW180" s="22">
        <v>2.0099999999999998</v>
      </c>
      <c r="AX180" s="22">
        <v>0.31</v>
      </c>
      <c r="AY180" s="22">
        <v>0.73</v>
      </c>
      <c r="AZ180" s="22">
        <v>14.5</v>
      </c>
      <c r="BA180" s="22">
        <v>101.12</v>
      </c>
      <c r="BB180" s="22" t="s">
        <v>78</v>
      </c>
      <c r="BC180" s="22" t="s">
        <v>78</v>
      </c>
      <c r="BD180" s="22" t="s">
        <v>78</v>
      </c>
      <c r="BE180" s="22" t="s">
        <v>79</v>
      </c>
      <c r="BF180" s="22" t="s">
        <v>80</v>
      </c>
      <c r="BG180" s="22">
        <v>4.5</v>
      </c>
      <c r="BH180" s="22" t="s">
        <v>78</v>
      </c>
      <c r="BI180" s="22">
        <v>480</v>
      </c>
      <c r="BJ180" s="22">
        <v>5.7000000000000002E-2</v>
      </c>
      <c r="BK180" s="22">
        <v>6.0000000000000001E-3</v>
      </c>
      <c r="BL180" s="22">
        <v>3.5999999999999997E-2</v>
      </c>
      <c r="BM180" s="22">
        <v>0.04</v>
      </c>
      <c r="BN180" s="22" t="s">
        <v>81</v>
      </c>
      <c r="BO180" s="22" t="s">
        <v>92</v>
      </c>
      <c r="BP180" s="22" t="s">
        <v>92</v>
      </c>
      <c r="BQ180" s="22" t="s">
        <v>79</v>
      </c>
      <c r="BR180" s="22" t="s">
        <v>81</v>
      </c>
      <c r="BS180" s="22" t="s">
        <v>81</v>
      </c>
      <c r="BT180" s="22" t="s">
        <v>83</v>
      </c>
      <c r="BU180" s="22">
        <v>80</v>
      </c>
      <c r="BV180" s="22">
        <v>0.13200000000000001</v>
      </c>
      <c r="BW180" s="22" t="s">
        <v>82</v>
      </c>
      <c r="BX180" s="22" t="s">
        <v>83</v>
      </c>
      <c r="BY180" s="22">
        <v>77</v>
      </c>
      <c r="BZ180" s="22">
        <v>5.5</v>
      </c>
      <c r="CA180" s="22">
        <v>0.03</v>
      </c>
      <c r="CB180" s="22" t="s">
        <v>84</v>
      </c>
      <c r="CC180" s="22">
        <v>4.7E-2</v>
      </c>
      <c r="CD180" s="22" t="s">
        <v>85</v>
      </c>
      <c r="CE180" s="22" t="s">
        <v>94</v>
      </c>
      <c r="CF180" s="22" t="s">
        <v>79</v>
      </c>
      <c r="CG180" s="22" t="s">
        <v>85</v>
      </c>
      <c r="CH180" s="22">
        <v>1.7999999999999999E-2</v>
      </c>
      <c r="CI180" s="22">
        <v>0.41</v>
      </c>
      <c r="CJ180" s="22" t="s">
        <v>81</v>
      </c>
      <c r="CK180" s="22" t="s">
        <v>80</v>
      </c>
      <c r="CL180" s="22">
        <v>6.0000000000000001E-3</v>
      </c>
      <c r="CM180" s="22" t="s">
        <v>85</v>
      </c>
      <c r="CN180" s="22">
        <v>3.42</v>
      </c>
      <c r="CO180" s="22" t="s">
        <v>81</v>
      </c>
      <c r="CP180" s="22" t="s">
        <v>83</v>
      </c>
      <c r="CQ180" s="22" t="s">
        <v>81</v>
      </c>
      <c r="CR180" s="22" t="s">
        <v>79</v>
      </c>
      <c r="CS180" s="22" t="s">
        <v>83</v>
      </c>
      <c r="CT180" s="22" t="s">
        <v>81</v>
      </c>
      <c r="CU180" s="22" t="s">
        <v>86</v>
      </c>
      <c r="CV180" s="22" t="s">
        <v>78</v>
      </c>
      <c r="CW180" s="22">
        <v>1.2999999999999999E-2</v>
      </c>
      <c r="CX180" s="22" t="s">
        <v>92</v>
      </c>
      <c r="CY180" s="23" t="s">
        <v>78</v>
      </c>
    </row>
    <row r="181" spans="1:103" x14ac:dyDescent="0.2">
      <c r="A181" s="19" t="s">
        <v>280</v>
      </c>
      <c r="B181" s="24">
        <v>3</v>
      </c>
      <c r="C181" s="24">
        <v>4</v>
      </c>
      <c r="D181" s="25" t="s">
        <v>285</v>
      </c>
      <c r="E181" s="25" t="s">
        <v>77</v>
      </c>
      <c r="F181" s="21">
        <v>990045</v>
      </c>
      <c r="G181" s="26" t="s">
        <v>97</v>
      </c>
      <c r="H181" s="22">
        <v>7660</v>
      </c>
      <c r="I181" s="22">
        <v>474</v>
      </c>
      <c r="J181" s="22">
        <v>0.91</v>
      </c>
      <c r="K181" s="22">
        <v>143</v>
      </c>
      <c r="L181" s="22">
        <v>47.6</v>
      </c>
      <c r="M181" s="22">
        <v>93.2</v>
      </c>
      <c r="N181" s="22">
        <v>49.6</v>
      </c>
      <c r="O181" s="22">
        <v>227</v>
      </c>
      <c r="P181" s="22">
        <v>14.15</v>
      </c>
      <c r="Q181" s="22">
        <v>22.3</v>
      </c>
      <c r="R181" s="22">
        <v>5170</v>
      </c>
      <c r="S181" s="22">
        <v>2.33</v>
      </c>
      <c r="T181" s="22">
        <v>1605</v>
      </c>
      <c r="U181" s="22">
        <v>2620</v>
      </c>
      <c r="V181" s="22">
        <v>878</v>
      </c>
      <c r="W181" s="22">
        <v>10.4</v>
      </c>
      <c r="X181" s="22">
        <v>25.2</v>
      </c>
      <c r="Y181" s="22">
        <v>346</v>
      </c>
      <c r="Z181" s="22">
        <v>10</v>
      </c>
      <c r="AA181" s="22">
        <v>8280</v>
      </c>
      <c r="AB181" s="22">
        <v>8.6</v>
      </c>
      <c r="AC181" s="22">
        <v>27.4</v>
      </c>
      <c r="AD181" s="22">
        <v>119.5</v>
      </c>
      <c r="AE181" s="22">
        <v>1.8</v>
      </c>
      <c r="AF181" s="22">
        <v>4.57</v>
      </c>
      <c r="AG181" s="22">
        <v>22</v>
      </c>
      <c r="AH181" s="22">
        <v>1140</v>
      </c>
      <c r="AI181" s="22">
        <v>14.9</v>
      </c>
      <c r="AJ181" s="22">
        <v>506</v>
      </c>
      <c r="AK181" s="22">
        <v>23.5</v>
      </c>
      <c r="AL181" s="22">
        <v>706</v>
      </c>
      <c r="AM181" s="22">
        <v>16.149999999999999</v>
      </c>
      <c r="AN181" s="22">
        <v>19.100000000000001</v>
      </c>
      <c r="AO181" s="22">
        <v>39.799999999999997</v>
      </c>
      <c r="AP181" s="22">
        <v>0.23</v>
      </c>
      <c r="AQ181" s="22">
        <v>7.0000000000000007E-2</v>
      </c>
      <c r="AR181" s="22">
        <v>0.05</v>
      </c>
      <c r="AS181" s="22">
        <v>0.2</v>
      </c>
      <c r="AT181" s="22">
        <v>6.5000000000000002E-2</v>
      </c>
      <c r="AU181" s="22">
        <v>3.18</v>
      </c>
      <c r="AV181" s="22">
        <v>3</v>
      </c>
      <c r="AW181" s="22">
        <v>3.83</v>
      </c>
      <c r="AX181" s="22">
        <v>0.93</v>
      </c>
      <c r="AY181" s="22">
        <v>1.35</v>
      </c>
      <c r="AZ181" s="22">
        <v>13.95</v>
      </c>
      <c r="BA181" s="22">
        <v>101.91</v>
      </c>
      <c r="BB181" s="22" t="s">
        <v>78</v>
      </c>
      <c r="BC181" s="22" t="s">
        <v>78</v>
      </c>
      <c r="BD181" s="22" t="s">
        <v>78</v>
      </c>
      <c r="BE181" s="22" t="s">
        <v>79</v>
      </c>
      <c r="BF181" s="22" t="s">
        <v>80</v>
      </c>
      <c r="BG181" s="22">
        <v>2.7</v>
      </c>
      <c r="BH181" s="22" t="s">
        <v>78</v>
      </c>
      <c r="BI181" s="22">
        <v>160</v>
      </c>
      <c r="BJ181" s="22">
        <v>3.9E-2</v>
      </c>
      <c r="BK181" s="22" t="s">
        <v>81</v>
      </c>
      <c r="BL181" s="22">
        <v>3.3000000000000002E-2</v>
      </c>
      <c r="BM181" s="22" t="s">
        <v>91</v>
      </c>
      <c r="BN181" s="22" t="s">
        <v>81</v>
      </c>
      <c r="BO181" s="22" t="s">
        <v>92</v>
      </c>
      <c r="BP181" s="22" t="s">
        <v>92</v>
      </c>
      <c r="BQ181" s="22" t="s">
        <v>79</v>
      </c>
      <c r="BR181" s="22">
        <v>5.0000000000000001E-3</v>
      </c>
      <c r="BS181" s="22" t="s">
        <v>81</v>
      </c>
      <c r="BT181" s="22" t="s">
        <v>83</v>
      </c>
      <c r="BU181" s="22">
        <v>30</v>
      </c>
      <c r="BV181" s="22">
        <v>0.247</v>
      </c>
      <c r="BW181" s="22" t="s">
        <v>82</v>
      </c>
      <c r="BX181" s="22" t="s">
        <v>83</v>
      </c>
      <c r="BY181" s="22">
        <v>36</v>
      </c>
      <c r="BZ181" s="22">
        <v>0.9</v>
      </c>
      <c r="CA181" s="22">
        <v>0.03</v>
      </c>
      <c r="CB181" s="22" t="s">
        <v>84</v>
      </c>
      <c r="CC181" s="22">
        <v>8.9999999999999993E-3</v>
      </c>
      <c r="CD181" s="22">
        <v>0.1</v>
      </c>
      <c r="CE181" s="22" t="s">
        <v>94</v>
      </c>
      <c r="CF181" s="22" t="s">
        <v>79</v>
      </c>
      <c r="CG181" s="22" t="s">
        <v>85</v>
      </c>
      <c r="CH181" s="22">
        <v>3.4000000000000002E-2</v>
      </c>
      <c r="CI181" s="22">
        <v>0.24</v>
      </c>
      <c r="CJ181" s="22" t="s">
        <v>81</v>
      </c>
      <c r="CK181" s="22" t="s">
        <v>80</v>
      </c>
      <c r="CL181" s="22">
        <v>1.0999999999999999E-2</v>
      </c>
      <c r="CM181" s="22" t="s">
        <v>85</v>
      </c>
      <c r="CN181" s="22">
        <v>2.52</v>
      </c>
      <c r="CO181" s="22" t="s">
        <v>81</v>
      </c>
      <c r="CP181" s="22" t="s">
        <v>83</v>
      </c>
      <c r="CQ181" s="22" t="s">
        <v>81</v>
      </c>
      <c r="CR181" s="22" t="s">
        <v>79</v>
      </c>
      <c r="CS181" s="22" t="s">
        <v>83</v>
      </c>
      <c r="CT181" s="22" t="s">
        <v>81</v>
      </c>
      <c r="CU181" s="22" t="s">
        <v>86</v>
      </c>
      <c r="CV181" s="22" t="s">
        <v>78</v>
      </c>
      <c r="CW181" s="22">
        <v>2.1000000000000001E-2</v>
      </c>
      <c r="CX181" s="22" t="s">
        <v>92</v>
      </c>
      <c r="CY181" s="23">
        <v>0.01</v>
      </c>
    </row>
    <row r="182" spans="1:103" x14ac:dyDescent="0.2">
      <c r="A182" s="19" t="s">
        <v>280</v>
      </c>
      <c r="B182" s="24">
        <v>4</v>
      </c>
      <c r="C182" s="24">
        <v>5</v>
      </c>
      <c r="D182" s="25" t="s">
        <v>286</v>
      </c>
      <c r="E182" s="25" t="s">
        <v>77</v>
      </c>
      <c r="F182" s="21">
        <v>990045</v>
      </c>
      <c r="G182" s="26" t="s">
        <v>97</v>
      </c>
      <c r="H182" s="22">
        <v>9570</v>
      </c>
      <c r="I182" s="22">
        <v>306</v>
      </c>
      <c r="J182" s="22">
        <v>0.88</v>
      </c>
      <c r="K182" s="22">
        <v>179.5</v>
      </c>
      <c r="L182" s="22">
        <v>60.4</v>
      </c>
      <c r="M182" s="22">
        <v>123</v>
      </c>
      <c r="N182" s="22">
        <v>54.2</v>
      </c>
      <c r="O182" s="22">
        <v>292</v>
      </c>
      <c r="P182" s="22">
        <v>12.15</v>
      </c>
      <c r="Q182" s="22">
        <v>28</v>
      </c>
      <c r="R182" s="22">
        <v>6750</v>
      </c>
      <c r="S182" s="22">
        <v>2.83</v>
      </c>
      <c r="T182" s="22">
        <v>2400</v>
      </c>
      <c r="U182" s="22">
        <v>3800</v>
      </c>
      <c r="V182" s="26">
        <v>1090</v>
      </c>
      <c r="W182" s="22">
        <v>6.3</v>
      </c>
      <c r="X182" s="22">
        <v>24.1</v>
      </c>
      <c r="Y182" s="22">
        <v>460</v>
      </c>
      <c r="Z182" s="22">
        <v>11.3</v>
      </c>
      <c r="AA182" s="22">
        <v>9640</v>
      </c>
      <c r="AB182" s="22">
        <v>10</v>
      </c>
      <c r="AC182" s="22">
        <v>34.299999999999997</v>
      </c>
      <c r="AD182" s="22">
        <v>157</v>
      </c>
      <c r="AE182" s="22">
        <v>1.88</v>
      </c>
      <c r="AF182" s="22">
        <v>5.87</v>
      </c>
      <c r="AG182" s="22">
        <v>28.3</v>
      </c>
      <c r="AH182" s="22">
        <v>1265</v>
      </c>
      <c r="AI182" s="22">
        <v>43.4</v>
      </c>
      <c r="AJ182" s="22">
        <v>642</v>
      </c>
      <c r="AK182" s="22">
        <v>29.9</v>
      </c>
      <c r="AL182" s="22">
        <v>639</v>
      </c>
      <c r="AM182" s="22">
        <v>12.3</v>
      </c>
      <c r="AN182" s="22">
        <v>17.7</v>
      </c>
      <c r="AO182" s="22">
        <v>42.5</v>
      </c>
      <c r="AP182" s="22">
        <v>0.24</v>
      </c>
      <c r="AQ182" s="22">
        <v>7.0000000000000007E-2</v>
      </c>
      <c r="AR182" s="22">
        <v>0.05</v>
      </c>
      <c r="AS182" s="22">
        <v>0.11</v>
      </c>
      <c r="AT182" s="22">
        <v>4.2999999999999997E-2</v>
      </c>
      <c r="AU182" s="22">
        <v>3.25</v>
      </c>
      <c r="AV182" s="22">
        <v>3.29</v>
      </c>
      <c r="AW182" s="22">
        <v>4.74</v>
      </c>
      <c r="AX182" s="22">
        <v>1.1200000000000001</v>
      </c>
      <c r="AY182" s="22">
        <v>1.66</v>
      </c>
      <c r="AZ182" s="22">
        <v>13.9</v>
      </c>
      <c r="BA182" s="22">
        <v>100.97</v>
      </c>
      <c r="BB182" s="22" t="s">
        <v>78</v>
      </c>
      <c r="BC182" s="22" t="s">
        <v>78</v>
      </c>
      <c r="BD182" s="22" t="s">
        <v>78</v>
      </c>
      <c r="BE182" s="22" t="s">
        <v>79</v>
      </c>
      <c r="BF182" s="22" t="s">
        <v>80</v>
      </c>
      <c r="BG182" s="22">
        <v>2</v>
      </c>
      <c r="BH182" s="22" t="s">
        <v>78</v>
      </c>
      <c r="BI182" s="22">
        <v>160</v>
      </c>
      <c r="BJ182" s="22">
        <v>9.1999999999999998E-2</v>
      </c>
      <c r="BK182" s="22" t="s">
        <v>81</v>
      </c>
      <c r="BL182" s="22">
        <v>2.5999999999999999E-2</v>
      </c>
      <c r="BM182" s="22" t="s">
        <v>91</v>
      </c>
      <c r="BN182" s="22" t="s">
        <v>81</v>
      </c>
      <c r="BO182" s="22" t="s">
        <v>92</v>
      </c>
      <c r="BP182" s="22" t="s">
        <v>92</v>
      </c>
      <c r="BQ182" s="22" t="s">
        <v>79</v>
      </c>
      <c r="BR182" s="22">
        <v>8.9999999999999993E-3</v>
      </c>
      <c r="BS182" s="22" t="s">
        <v>81</v>
      </c>
      <c r="BT182" s="22" t="s">
        <v>83</v>
      </c>
      <c r="BU182" s="22">
        <v>20</v>
      </c>
      <c r="BV182" s="22">
        <v>0.378</v>
      </c>
      <c r="BW182" s="22" t="s">
        <v>82</v>
      </c>
      <c r="BX182" s="22" t="s">
        <v>83</v>
      </c>
      <c r="BY182" s="22">
        <v>45</v>
      </c>
      <c r="BZ182" s="22">
        <v>0.9</v>
      </c>
      <c r="CA182" s="22">
        <v>0.05</v>
      </c>
      <c r="CB182" s="22" t="s">
        <v>84</v>
      </c>
      <c r="CC182" s="22">
        <v>1.7999999999999999E-2</v>
      </c>
      <c r="CD182" s="22">
        <v>0.18</v>
      </c>
      <c r="CE182" s="22" t="s">
        <v>94</v>
      </c>
      <c r="CF182" s="22" t="s">
        <v>79</v>
      </c>
      <c r="CG182" s="22" t="s">
        <v>85</v>
      </c>
      <c r="CH182" s="22">
        <v>7.9000000000000001E-2</v>
      </c>
      <c r="CI182" s="22">
        <v>0.21</v>
      </c>
      <c r="CJ182" s="22" t="s">
        <v>81</v>
      </c>
      <c r="CK182" s="22" t="s">
        <v>80</v>
      </c>
      <c r="CL182" s="22">
        <v>1.2999999999999999E-2</v>
      </c>
      <c r="CM182" s="22" t="s">
        <v>85</v>
      </c>
      <c r="CN182" s="22">
        <v>5.07</v>
      </c>
      <c r="CO182" s="22" t="s">
        <v>81</v>
      </c>
      <c r="CP182" s="22" t="s">
        <v>83</v>
      </c>
      <c r="CQ182" s="22" t="s">
        <v>81</v>
      </c>
      <c r="CR182" s="22" t="s">
        <v>79</v>
      </c>
      <c r="CS182" s="22" t="s">
        <v>83</v>
      </c>
      <c r="CT182" s="22" t="s">
        <v>81</v>
      </c>
      <c r="CU182" s="22" t="s">
        <v>86</v>
      </c>
      <c r="CV182" s="22" t="s">
        <v>78</v>
      </c>
      <c r="CW182" s="22">
        <v>3.4000000000000002E-2</v>
      </c>
      <c r="CX182" s="22" t="s">
        <v>92</v>
      </c>
      <c r="CY182" s="23">
        <v>0.01</v>
      </c>
    </row>
    <row r="183" spans="1:103" x14ac:dyDescent="0.2">
      <c r="A183" s="19" t="s">
        <v>280</v>
      </c>
      <c r="B183" s="24">
        <v>5</v>
      </c>
      <c r="C183" s="24">
        <v>6</v>
      </c>
      <c r="D183" s="25" t="s">
        <v>287</v>
      </c>
      <c r="E183" s="25" t="s">
        <v>77</v>
      </c>
      <c r="F183" s="21">
        <v>990045</v>
      </c>
      <c r="G183" s="26" t="s">
        <v>97</v>
      </c>
      <c r="H183" s="22">
        <v>9250</v>
      </c>
      <c r="I183" s="22">
        <v>190</v>
      </c>
      <c r="J183" s="22">
        <v>0.67</v>
      </c>
      <c r="K183" s="22">
        <v>260</v>
      </c>
      <c r="L183" s="22">
        <v>105</v>
      </c>
      <c r="M183" s="22">
        <v>158.5</v>
      </c>
      <c r="N183" s="22">
        <v>61.6</v>
      </c>
      <c r="O183" s="22">
        <v>385</v>
      </c>
      <c r="P183" s="22">
        <v>6.63</v>
      </c>
      <c r="Q183" s="22">
        <v>44.7</v>
      </c>
      <c r="R183" s="22">
        <v>5880</v>
      </c>
      <c r="S183" s="22">
        <v>4.87</v>
      </c>
      <c r="T183" s="26">
        <v>2720</v>
      </c>
      <c r="U183" s="22">
        <v>4390</v>
      </c>
      <c r="V183" s="26">
        <v>1125</v>
      </c>
      <c r="W183" s="22">
        <v>2.8</v>
      </c>
      <c r="X183" s="22">
        <v>15.5</v>
      </c>
      <c r="Y183" s="22">
        <v>561</v>
      </c>
      <c r="Z183" s="22">
        <v>13.3</v>
      </c>
      <c r="AA183" s="22">
        <v>8290</v>
      </c>
      <c r="AB183" s="22">
        <v>7.6</v>
      </c>
      <c r="AC183" s="22">
        <v>48.9</v>
      </c>
      <c r="AD183" s="22">
        <v>212</v>
      </c>
      <c r="AE183" s="22">
        <v>1.84</v>
      </c>
      <c r="AF183" s="22">
        <v>10.35</v>
      </c>
      <c r="AG183" s="22">
        <v>38.299999999999997</v>
      </c>
      <c r="AH183" s="22">
        <v>1840</v>
      </c>
      <c r="AI183" s="22">
        <v>15.1</v>
      </c>
      <c r="AJ183" s="22">
        <v>1065</v>
      </c>
      <c r="AK183" s="22">
        <v>49.3</v>
      </c>
      <c r="AL183" s="22">
        <v>328</v>
      </c>
      <c r="AM183" s="22">
        <v>8.0299999999999994</v>
      </c>
      <c r="AN183" s="22">
        <v>12.9</v>
      </c>
      <c r="AO183" s="22">
        <v>49.3</v>
      </c>
      <c r="AP183" s="22">
        <v>0.36</v>
      </c>
      <c r="AQ183" s="22">
        <v>0.06</v>
      </c>
      <c r="AR183" s="22">
        <v>0.04</v>
      </c>
      <c r="AS183" s="22">
        <v>0.03</v>
      </c>
      <c r="AT183" s="22">
        <v>2.7E-2</v>
      </c>
      <c r="AU183" s="22">
        <v>3.14</v>
      </c>
      <c r="AV183" s="22">
        <v>4.2300000000000004</v>
      </c>
      <c r="AW183" s="22">
        <v>5.39</v>
      </c>
      <c r="AX183" s="22">
        <v>0.95</v>
      </c>
      <c r="AY183" s="22">
        <v>2.1800000000000002</v>
      </c>
      <c r="AZ183" s="22">
        <v>13.2</v>
      </c>
      <c r="BA183" s="22">
        <v>99.84</v>
      </c>
      <c r="BB183" s="22">
        <v>0.01</v>
      </c>
      <c r="BC183" s="22" t="s">
        <v>78</v>
      </c>
      <c r="BD183" s="22" t="s">
        <v>78</v>
      </c>
      <c r="BE183" s="22" t="s">
        <v>79</v>
      </c>
      <c r="BF183" s="22" t="s">
        <v>80</v>
      </c>
      <c r="BG183" s="22">
        <v>2.1</v>
      </c>
      <c r="BH183" s="22" t="s">
        <v>78</v>
      </c>
      <c r="BI183" s="22">
        <v>90</v>
      </c>
      <c r="BJ183" s="22">
        <v>5.1999999999999998E-2</v>
      </c>
      <c r="BK183" s="22" t="s">
        <v>81</v>
      </c>
      <c r="BL183" s="22">
        <v>0.02</v>
      </c>
      <c r="BM183" s="22" t="s">
        <v>91</v>
      </c>
      <c r="BN183" s="22">
        <v>8.9999999999999993E-3</v>
      </c>
      <c r="BO183" s="22">
        <v>5.0000000000000001E-3</v>
      </c>
      <c r="BP183" s="22">
        <v>5.0000000000000001E-3</v>
      </c>
      <c r="BQ183" s="22" t="s">
        <v>79</v>
      </c>
      <c r="BR183" s="22">
        <v>1.9E-2</v>
      </c>
      <c r="BS183" s="22" t="s">
        <v>81</v>
      </c>
      <c r="BT183" s="22">
        <v>2E-3</v>
      </c>
      <c r="BU183" s="22" t="s">
        <v>93</v>
      </c>
      <c r="BV183" s="22">
        <v>0.47799999999999998</v>
      </c>
      <c r="BW183" s="22" t="s">
        <v>82</v>
      </c>
      <c r="BX183" s="22" t="s">
        <v>83</v>
      </c>
      <c r="BY183" s="22">
        <v>26</v>
      </c>
      <c r="BZ183" s="22">
        <v>0.3</v>
      </c>
      <c r="CA183" s="22">
        <v>0.08</v>
      </c>
      <c r="CB183" s="22" t="s">
        <v>84</v>
      </c>
      <c r="CC183" s="22">
        <v>8.9999999999999993E-3</v>
      </c>
      <c r="CD183" s="22">
        <v>0.27</v>
      </c>
      <c r="CE183" s="22" t="s">
        <v>94</v>
      </c>
      <c r="CF183" s="22" t="s">
        <v>79</v>
      </c>
      <c r="CG183" s="22" t="s">
        <v>85</v>
      </c>
      <c r="CH183" s="22">
        <v>6.4000000000000001E-2</v>
      </c>
      <c r="CI183" s="22">
        <v>0.14000000000000001</v>
      </c>
      <c r="CJ183" s="22" t="s">
        <v>81</v>
      </c>
      <c r="CK183" s="22" t="s">
        <v>80</v>
      </c>
      <c r="CL183" s="22">
        <v>2.9000000000000001E-2</v>
      </c>
      <c r="CM183" s="22" t="s">
        <v>85</v>
      </c>
      <c r="CN183" s="22">
        <v>17.55</v>
      </c>
      <c r="CO183" s="22">
        <v>6.0000000000000001E-3</v>
      </c>
      <c r="CP183" s="22">
        <v>2E-3</v>
      </c>
      <c r="CQ183" s="22" t="s">
        <v>81</v>
      </c>
      <c r="CR183" s="22" t="s">
        <v>79</v>
      </c>
      <c r="CS183" s="22" t="s">
        <v>83</v>
      </c>
      <c r="CT183" s="22" t="s">
        <v>81</v>
      </c>
      <c r="CU183" s="22" t="s">
        <v>86</v>
      </c>
      <c r="CV183" s="22" t="s">
        <v>78</v>
      </c>
      <c r="CW183" s="22">
        <v>8.2000000000000003E-2</v>
      </c>
      <c r="CX183" s="22" t="s">
        <v>92</v>
      </c>
      <c r="CY183" s="23" t="s">
        <v>78</v>
      </c>
    </row>
    <row r="184" spans="1:103" x14ac:dyDescent="0.2">
      <c r="A184" s="19" t="s">
        <v>280</v>
      </c>
      <c r="B184" s="24">
        <v>6</v>
      </c>
      <c r="C184" s="24">
        <v>7</v>
      </c>
      <c r="D184" s="25" t="s">
        <v>288</v>
      </c>
      <c r="E184" s="25" t="s">
        <v>77</v>
      </c>
      <c r="F184" s="21">
        <v>990045</v>
      </c>
      <c r="G184" s="26" t="s">
        <v>97</v>
      </c>
      <c r="H184" s="22">
        <v>8990</v>
      </c>
      <c r="I184" s="22">
        <v>110</v>
      </c>
      <c r="J184" s="22">
        <v>0.6</v>
      </c>
      <c r="K184" s="22">
        <v>250</v>
      </c>
      <c r="L184" s="22">
        <v>118</v>
      </c>
      <c r="M184" s="22">
        <v>148</v>
      </c>
      <c r="N184" s="22">
        <v>60.7</v>
      </c>
      <c r="O184" s="22">
        <v>364</v>
      </c>
      <c r="P184" s="22">
        <v>18.850000000000001</v>
      </c>
      <c r="Q184" s="22">
        <v>45.7</v>
      </c>
      <c r="R184" s="22">
        <v>5660</v>
      </c>
      <c r="S184" s="22">
        <v>7.48</v>
      </c>
      <c r="T184" s="22">
        <v>1640</v>
      </c>
      <c r="U184" s="22">
        <v>4360</v>
      </c>
      <c r="V184" s="26">
        <v>1065</v>
      </c>
      <c r="W184" s="22">
        <v>13.8</v>
      </c>
      <c r="X184" s="22">
        <v>15.1</v>
      </c>
      <c r="Y184" s="22">
        <v>551</v>
      </c>
      <c r="Z184" s="22">
        <v>9.4</v>
      </c>
      <c r="AA184" s="22">
        <v>7770</v>
      </c>
      <c r="AB184" s="22">
        <v>11</v>
      </c>
      <c r="AC184" s="22">
        <v>44.4</v>
      </c>
      <c r="AD184" s="22">
        <v>262</v>
      </c>
      <c r="AE184" s="22">
        <v>1.46</v>
      </c>
      <c r="AF184" s="22">
        <v>12.85</v>
      </c>
      <c r="AG184" s="22">
        <v>33.5</v>
      </c>
      <c r="AH184" s="22">
        <v>898</v>
      </c>
      <c r="AI184" s="22">
        <v>5.0999999999999996</v>
      </c>
      <c r="AJ184" s="22">
        <v>1365</v>
      </c>
      <c r="AK184" s="22">
        <v>69.900000000000006</v>
      </c>
      <c r="AL184" s="22">
        <v>1390</v>
      </c>
      <c r="AM184" s="22">
        <v>20.2</v>
      </c>
      <c r="AN184" s="22">
        <v>21.6</v>
      </c>
      <c r="AO184" s="22">
        <v>27</v>
      </c>
      <c r="AP184" s="22">
        <v>0.34</v>
      </c>
      <c r="AQ184" s="22">
        <v>0.16</v>
      </c>
      <c r="AR184" s="22">
        <v>0.05</v>
      </c>
      <c r="AS184" s="22">
        <v>0.77</v>
      </c>
      <c r="AT184" s="22">
        <v>1.6E-2</v>
      </c>
      <c r="AU184" s="22">
        <v>2.4300000000000002</v>
      </c>
      <c r="AV184" s="22">
        <v>4.7300000000000004</v>
      </c>
      <c r="AW184" s="22">
        <v>5.0999999999999996</v>
      </c>
      <c r="AX184" s="22">
        <v>0.89</v>
      </c>
      <c r="AY184" s="22">
        <v>2.4300000000000002</v>
      </c>
      <c r="AZ184" s="22">
        <v>14.55</v>
      </c>
      <c r="BA184" s="22">
        <v>100.27</v>
      </c>
      <c r="BB184" s="22">
        <v>0.01</v>
      </c>
      <c r="BC184" s="22" t="s">
        <v>78</v>
      </c>
      <c r="BD184" s="22" t="s">
        <v>78</v>
      </c>
      <c r="BE184" s="22">
        <v>13</v>
      </c>
      <c r="BF184" s="22" t="s">
        <v>80</v>
      </c>
      <c r="BG184" s="22">
        <v>4.8</v>
      </c>
      <c r="BH184" s="22" t="s">
        <v>78</v>
      </c>
      <c r="BI184" s="22">
        <v>130</v>
      </c>
      <c r="BJ184" s="22">
        <v>0.66300000000000003</v>
      </c>
      <c r="BK184" s="22" t="s">
        <v>81</v>
      </c>
      <c r="BL184" s="22">
        <v>4.1000000000000002E-2</v>
      </c>
      <c r="BM184" s="22" t="s">
        <v>91</v>
      </c>
      <c r="BN184" s="22">
        <v>2.52</v>
      </c>
      <c r="BO184" s="22">
        <v>1.4350000000000001</v>
      </c>
      <c r="BP184" s="22">
        <v>1.33</v>
      </c>
      <c r="BQ184" s="22">
        <v>11</v>
      </c>
      <c r="BR184" s="22">
        <v>4.16</v>
      </c>
      <c r="BS184" s="22" t="s">
        <v>81</v>
      </c>
      <c r="BT184" s="22">
        <v>0.47299999999999998</v>
      </c>
      <c r="BU184" s="22">
        <v>20</v>
      </c>
      <c r="BV184" s="22">
        <v>48.2</v>
      </c>
      <c r="BW184" s="22" t="s">
        <v>82</v>
      </c>
      <c r="BX184" s="22">
        <v>0.109</v>
      </c>
      <c r="BY184" s="22">
        <v>48</v>
      </c>
      <c r="BZ184" s="22">
        <v>1.6</v>
      </c>
      <c r="CA184" s="22">
        <v>0.02</v>
      </c>
      <c r="CB184" s="22" t="s">
        <v>84</v>
      </c>
      <c r="CC184" s="22">
        <v>1.7000000000000001E-2</v>
      </c>
      <c r="CD184" s="22">
        <v>58.3</v>
      </c>
      <c r="CE184" s="22">
        <v>0.1</v>
      </c>
      <c r="CF184" s="22" t="s">
        <v>79</v>
      </c>
      <c r="CG184" s="22" t="s">
        <v>85</v>
      </c>
      <c r="CH184" s="22">
        <v>10.75</v>
      </c>
      <c r="CI184" s="22">
        <v>0.41</v>
      </c>
      <c r="CJ184" s="22" t="s">
        <v>81</v>
      </c>
      <c r="CK184" s="22" t="s">
        <v>80</v>
      </c>
      <c r="CL184" s="22">
        <v>5.59</v>
      </c>
      <c r="CM184" s="22" t="s">
        <v>85</v>
      </c>
      <c r="CN184" s="22">
        <v>6.87</v>
      </c>
      <c r="CO184" s="22" t="s">
        <v>81</v>
      </c>
      <c r="CP184" s="22">
        <v>0.39600000000000002</v>
      </c>
      <c r="CQ184" s="22">
        <v>5.0000000000000001E-3</v>
      </c>
      <c r="CR184" s="22" t="s">
        <v>79</v>
      </c>
      <c r="CS184" s="22">
        <v>0.14599999999999999</v>
      </c>
      <c r="CT184" s="22">
        <v>1.2E-2</v>
      </c>
      <c r="CU184" s="22" t="s">
        <v>86</v>
      </c>
      <c r="CV184" s="22" t="s">
        <v>78</v>
      </c>
      <c r="CW184" s="22">
        <v>24.2</v>
      </c>
      <c r="CX184" s="22">
        <v>0.72299999999999998</v>
      </c>
      <c r="CY184" s="23">
        <v>0.06</v>
      </c>
    </row>
    <row r="185" spans="1:103" x14ac:dyDescent="0.2">
      <c r="A185" s="19" t="s">
        <v>280</v>
      </c>
      <c r="B185" s="24">
        <v>7</v>
      </c>
      <c r="C185" s="24">
        <v>8</v>
      </c>
      <c r="D185" s="25" t="s">
        <v>289</v>
      </c>
      <c r="E185" s="25" t="s">
        <v>77</v>
      </c>
      <c r="F185" s="21">
        <v>990045</v>
      </c>
      <c r="G185" s="26" t="s">
        <v>97</v>
      </c>
      <c r="H185" s="22">
        <v>2580</v>
      </c>
      <c r="I185" s="22">
        <v>142</v>
      </c>
      <c r="J185" s="22">
        <v>0.47</v>
      </c>
      <c r="K185" s="22">
        <v>158.5</v>
      </c>
      <c r="L185" s="22">
        <v>97.8</v>
      </c>
      <c r="M185" s="22">
        <v>66.099999999999994</v>
      </c>
      <c r="N185" s="22">
        <v>64.8</v>
      </c>
      <c r="O185" s="22">
        <v>193</v>
      </c>
      <c r="P185" s="22">
        <v>30.6</v>
      </c>
      <c r="Q185" s="22">
        <v>32.6</v>
      </c>
      <c r="R185" s="22">
        <v>2030</v>
      </c>
      <c r="S185" s="22">
        <v>9.43</v>
      </c>
      <c r="T185" s="22">
        <v>1245</v>
      </c>
      <c r="U185" s="22">
        <v>1505</v>
      </c>
      <c r="V185" s="22">
        <v>370</v>
      </c>
      <c r="W185" s="22">
        <v>31.6</v>
      </c>
      <c r="X185" s="22">
        <v>17.100000000000001</v>
      </c>
      <c r="Y185" s="22">
        <v>223</v>
      </c>
      <c r="Z185" s="22">
        <v>13</v>
      </c>
      <c r="AA185" s="22">
        <v>5850</v>
      </c>
      <c r="AB185" s="22">
        <v>15.3</v>
      </c>
      <c r="AC185" s="22">
        <v>26.1</v>
      </c>
      <c r="AD185" s="22">
        <v>126</v>
      </c>
      <c r="AE185" s="22">
        <v>1.78</v>
      </c>
      <c r="AF185" s="22">
        <v>11.45</v>
      </c>
      <c r="AG185" s="22">
        <v>26.9</v>
      </c>
      <c r="AH185" s="22">
        <v>687</v>
      </c>
      <c r="AI185" s="22">
        <v>6.3</v>
      </c>
      <c r="AJ185" s="22">
        <v>1195</v>
      </c>
      <c r="AK185" s="22">
        <v>70.8</v>
      </c>
      <c r="AL185" s="22">
        <v>2350</v>
      </c>
      <c r="AM185" s="22">
        <v>28.6</v>
      </c>
      <c r="AN185" s="22">
        <v>26.4</v>
      </c>
      <c r="AO185" s="22">
        <v>19.100000000000001</v>
      </c>
      <c r="AP185" s="22">
        <v>0.24</v>
      </c>
      <c r="AQ185" s="22">
        <v>0.22</v>
      </c>
      <c r="AR185" s="22">
        <v>0.06</v>
      </c>
      <c r="AS185" s="22">
        <v>1.74</v>
      </c>
      <c r="AT185" s="22">
        <v>0.02</v>
      </c>
      <c r="AU185" s="22">
        <v>2.87</v>
      </c>
      <c r="AV185" s="22">
        <v>2.0699999999999998</v>
      </c>
      <c r="AW185" s="22">
        <v>2.87</v>
      </c>
      <c r="AX185" s="22">
        <v>0.6</v>
      </c>
      <c r="AY185" s="22">
        <v>1.26</v>
      </c>
      <c r="AZ185" s="22">
        <v>14.05</v>
      </c>
      <c r="BA185" s="22">
        <v>100.1</v>
      </c>
      <c r="BB185" s="22" t="s">
        <v>78</v>
      </c>
      <c r="BC185" s="22" t="s">
        <v>78</v>
      </c>
      <c r="BD185" s="22" t="s">
        <v>78</v>
      </c>
      <c r="BE185" s="22">
        <v>23</v>
      </c>
      <c r="BF185" s="22" t="s">
        <v>80</v>
      </c>
      <c r="BG185" s="22">
        <v>4.5</v>
      </c>
      <c r="BH185" s="22" t="s">
        <v>78</v>
      </c>
      <c r="BI185" s="22">
        <v>100</v>
      </c>
      <c r="BJ185" s="22">
        <v>2.17</v>
      </c>
      <c r="BK185" s="22">
        <v>0.01</v>
      </c>
      <c r="BL185" s="22">
        <v>6.7000000000000004E-2</v>
      </c>
      <c r="BM185" s="22" t="s">
        <v>91</v>
      </c>
      <c r="BN185" s="22">
        <v>12.15</v>
      </c>
      <c r="BO185" s="22">
        <v>7.37</v>
      </c>
      <c r="BP185" s="22">
        <v>5.8</v>
      </c>
      <c r="BQ185" s="22">
        <v>17</v>
      </c>
      <c r="BR185" s="22">
        <v>18.100000000000001</v>
      </c>
      <c r="BS185" s="22" t="s">
        <v>81</v>
      </c>
      <c r="BT185" s="22">
        <v>2.4300000000000002</v>
      </c>
      <c r="BU185" s="22">
        <v>40</v>
      </c>
      <c r="BV185" s="22">
        <v>107</v>
      </c>
      <c r="BW185" s="22" t="s">
        <v>82</v>
      </c>
      <c r="BX185" s="22">
        <v>0.628</v>
      </c>
      <c r="BY185" s="22">
        <v>59</v>
      </c>
      <c r="BZ185" s="22">
        <v>6.3</v>
      </c>
      <c r="CA185" s="22">
        <v>0.02</v>
      </c>
      <c r="CB185" s="22" t="s">
        <v>84</v>
      </c>
      <c r="CC185" s="22">
        <v>4.1000000000000002E-2</v>
      </c>
      <c r="CD185" s="22">
        <v>200</v>
      </c>
      <c r="CE185" s="22">
        <v>0.2</v>
      </c>
      <c r="CF185" s="22" t="s">
        <v>79</v>
      </c>
      <c r="CG185" s="22" t="s">
        <v>85</v>
      </c>
      <c r="CH185" s="22">
        <v>35.5</v>
      </c>
      <c r="CI185" s="22">
        <v>0.55000000000000004</v>
      </c>
      <c r="CJ185" s="22" t="s">
        <v>81</v>
      </c>
      <c r="CK185" s="22">
        <v>20</v>
      </c>
      <c r="CL185" s="22">
        <v>23.3</v>
      </c>
      <c r="CM185" s="22" t="s">
        <v>85</v>
      </c>
      <c r="CN185" s="22">
        <v>11.4</v>
      </c>
      <c r="CO185" s="22">
        <v>5.0000000000000001E-3</v>
      </c>
      <c r="CP185" s="22">
        <v>1.875</v>
      </c>
      <c r="CQ185" s="22">
        <v>1.4999999999999999E-2</v>
      </c>
      <c r="CR185" s="22" t="s">
        <v>79</v>
      </c>
      <c r="CS185" s="22">
        <v>0.80800000000000005</v>
      </c>
      <c r="CT185" s="22">
        <v>2.8000000000000001E-2</v>
      </c>
      <c r="CU185" s="22" t="s">
        <v>86</v>
      </c>
      <c r="CV185" s="22">
        <v>0.01</v>
      </c>
      <c r="CW185" s="22">
        <v>113.5</v>
      </c>
      <c r="CX185" s="22">
        <v>4.38</v>
      </c>
      <c r="CY185" s="23">
        <v>0.13</v>
      </c>
    </row>
    <row r="186" spans="1:103" x14ac:dyDescent="0.2">
      <c r="A186" s="19" t="s">
        <v>280</v>
      </c>
      <c r="B186" s="24">
        <v>8</v>
      </c>
      <c r="C186" s="24">
        <v>9</v>
      </c>
      <c r="D186" s="25" t="s">
        <v>290</v>
      </c>
      <c r="E186" s="25" t="s">
        <v>77</v>
      </c>
      <c r="F186" s="21">
        <v>990045</v>
      </c>
      <c r="G186" s="26" t="s">
        <v>97</v>
      </c>
      <c r="H186" s="22">
        <v>8960</v>
      </c>
      <c r="I186" s="22">
        <v>136</v>
      </c>
      <c r="J186" s="22">
        <v>1.06</v>
      </c>
      <c r="K186" s="22">
        <v>202</v>
      </c>
      <c r="L186" s="22">
        <v>97.9</v>
      </c>
      <c r="M186" s="22">
        <v>117.5</v>
      </c>
      <c r="N186" s="22">
        <v>73.400000000000006</v>
      </c>
      <c r="O186" s="22">
        <v>306</v>
      </c>
      <c r="P186" s="22">
        <v>28.9</v>
      </c>
      <c r="Q186" s="22">
        <v>36.799999999999997</v>
      </c>
      <c r="R186" s="22">
        <v>6140</v>
      </c>
      <c r="S186" s="22">
        <v>7.82</v>
      </c>
      <c r="T186" s="22">
        <v>2420</v>
      </c>
      <c r="U186" s="22">
        <v>3310</v>
      </c>
      <c r="V186" s="26">
        <v>950</v>
      </c>
      <c r="W186" s="22">
        <v>21.4</v>
      </c>
      <c r="X186" s="22">
        <v>20.6</v>
      </c>
      <c r="Y186" s="22">
        <v>437</v>
      </c>
      <c r="Z186" s="22">
        <v>22.3</v>
      </c>
      <c r="AA186" s="22">
        <v>6380</v>
      </c>
      <c r="AB186" s="22">
        <v>16.3</v>
      </c>
      <c r="AC186" s="22">
        <v>37.5</v>
      </c>
      <c r="AD186" s="22">
        <v>197</v>
      </c>
      <c r="AE186" s="22">
        <v>1.67</v>
      </c>
      <c r="AF186" s="22">
        <v>11.25</v>
      </c>
      <c r="AG186" s="22">
        <v>32.700000000000003</v>
      </c>
      <c r="AH186" s="22">
        <v>921</v>
      </c>
      <c r="AI186" s="22">
        <v>8.4</v>
      </c>
      <c r="AJ186" s="22">
        <v>1135</v>
      </c>
      <c r="AK186" s="22">
        <v>65.7</v>
      </c>
      <c r="AL186" s="22">
        <v>2120</v>
      </c>
      <c r="AM186" s="22">
        <v>23.8</v>
      </c>
      <c r="AN186" s="22">
        <v>20.3</v>
      </c>
      <c r="AO186" s="22">
        <v>26.2</v>
      </c>
      <c r="AP186" s="22">
        <v>0.33</v>
      </c>
      <c r="AQ186" s="22">
        <v>0.19</v>
      </c>
      <c r="AR186" s="22">
        <v>7.0000000000000007E-2</v>
      </c>
      <c r="AS186" s="22">
        <v>0.89</v>
      </c>
      <c r="AT186" s="22">
        <v>1.7999999999999999E-2</v>
      </c>
      <c r="AU186" s="22">
        <v>2.86</v>
      </c>
      <c r="AV186" s="22">
        <v>5.18</v>
      </c>
      <c r="AW186" s="22">
        <v>4.38</v>
      </c>
      <c r="AX186" s="22">
        <v>0.72</v>
      </c>
      <c r="AY186" s="22">
        <v>2.09</v>
      </c>
      <c r="AZ186" s="22">
        <v>13.75</v>
      </c>
      <c r="BA186" s="22">
        <v>100.78</v>
      </c>
      <c r="BB186" s="22" t="s">
        <v>78</v>
      </c>
      <c r="BC186" s="22" t="s">
        <v>78</v>
      </c>
      <c r="BD186" s="22" t="s">
        <v>78</v>
      </c>
      <c r="BE186" s="22">
        <v>7</v>
      </c>
      <c r="BF186" s="22" t="s">
        <v>80</v>
      </c>
      <c r="BG186" s="22">
        <v>3.9</v>
      </c>
      <c r="BH186" s="22" t="s">
        <v>78</v>
      </c>
      <c r="BI186" s="22">
        <v>110</v>
      </c>
      <c r="BJ186" s="22">
        <v>0.31900000000000001</v>
      </c>
      <c r="BK186" s="22" t="s">
        <v>81</v>
      </c>
      <c r="BL186" s="22">
        <v>5.3999999999999999E-2</v>
      </c>
      <c r="BM186" s="22" t="s">
        <v>91</v>
      </c>
      <c r="BN186" s="22">
        <v>4.84</v>
      </c>
      <c r="BO186" s="22">
        <v>3.06</v>
      </c>
      <c r="BP186" s="22">
        <v>2.09</v>
      </c>
      <c r="BQ186" s="22">
        <v>6</v>
      </c>
      <c r="BR186" s="22">
        <v>7.43</v>
      </c>
      <c r="BS186" s="22" t="s">
        <v>81</v>
      </c>
      <c r="BT186" s="22">
        <v>0.998</v>
      </c>
      <c r="BU186" s="22">
        <v>30</v>
      </c>
      <c r="BV186" s="22">
        <v>37.6</v>
      </c>
      <c r="BW186" s="22" t="s">
        <v>82</v>
      </c>
      <c r="BX186" s="22">
        <v>0.23699999999999999</v>
      </c>
      <c r="BY186" s="22">
        <v>50</v>
      </c>
      <c r="BZ186" s="22">
        <v>2.1</v>
      </c>
      <c r="CA186" s="22">
        <v>0.02</v>
      </c>
      <c r="CB186" s="22" t="s">
        <v>84</v>
      </c>
      <c r="CC186" s="22">
        <v>1.7999999999999999E-2</v>
      </c>
      <c r="CD186" s="22">
        <v>79.7</v>
      </c>
      <c r="CE186" s="22">
        <v>0.1</v>
      </c>
      <c r="CF186" s="22" t="s">
        <v>79</v>
      </c>
      <c r="CG186" s="22" t="s">
        <v>85</v>
      </c>
      <c r="CH186" s="22">
        <v>11.7</v>
      </c>
      <c r="CI186" s="22">
        <v>0.3</v>
      </c>
      <c r="CJ186" s="22" t="s">
        <v>81</v>
      </c>
      <c r="CK186" s="22" t="s">
        <v>80</v>
      </c>
      <c r="CL186" s="22">
        <v>8.39</v>
      </c>
      <c r="CM186" s="22" t="s">
        <v>85</v>
      </c>
      <c r="CN186" s="22">
        <v>2.6</v>
      </c>
      <c r="CO186" s="22" t="s">
        <v>81</v>
      </c>
      <c r="CP186" s="22">
        <v>0.72</v>
      </c>
      <c r="CQ186" s="22" t="s">
        <v>81</v>
      </c>
      <c r="CR186" s="22" t="s">
        <v>79</v>
      </c>
      <c r="CS186" s="22">
        <v>0.318</v>
      </c>
      <c r="CT186" s="22">
        <v>0.01</v>
      </c>
      <c r="CU186" s="22" t="s">
        <v>86</v>
      </c>
      <c r="CV186" s="22" t="s">
        <v>78</v>
      </c>
      <c r="CW186" s="22">
        <v>60</v>
      </c>
      <c r="CX186" s="22">
        <v>1.59</v>
      </c>
      <c r="CY186" s="23">
        <v>0.03</v>
      </c>
    </row>
    <row r="187" spans="1:103" x14ac:dyDescent="0.2">
      <c r="A187" s="19" t="s">
        <v>280</v>
      </c>
      <c r="B187" s="24">
        <v>9</v>
      </c>
      <c r="C187" s="24">
        <v>10</v>
      </c>
      <c r="D187" s="25" t="s">
        <v>291</v>
      </c>
      <c r="E187" s="25" t="s">
        <v>77</v>
      </c>
      <c r="F187" s="21">
        <v>990045</v>
      </c>
      <c r="G187" s="26" t="s">
        <v>97</v>
      </c>
      <c r="H187" s="35">
        <v>17800</v>
      </c>
      <c r="I187" s="22">
        <v>102</v>
      </c>
      <c r="J187" s="22">
        <v>4.05</v>
      </c>
      <c r="K187" s="22">
        <v>304</v>
      </c>
      <c r="L187" s="22">
        <v>136.5</v>
      </c>
      <c r="M187" s="22">
        <v>201</v>
      </c>
      <c r="N187" s="22">
        <v>89.9</v>
      </c>
      <c r="O187" s="22">
        <v>487</v>
      </c>
      <c r="P187" s="22">
        <v>14.75</v>
      </c>
      <c r="Q187" s="22">
        <v>53.8</v>
      </c>
      <c r="R187" s="26">
        <v>10900</v>
      </c>
      <c r="S187" s="22">
        <v>8.52</v>
      </c>
      <c r="T187" s="26">
        <v>8020</v>
      </c>
      <c r="U187" s="22">
        <v>6210</v>
      </c>
      <c r="V187" s="26">
        <v>1750</v>
      </c>
      <c r="W187" s="22">
        <v>34.9</v>
      </c>
      <c r="X187" s="22">
        <v>23.5</v>
      </c>
      <c r="Y187" s="22">
        <v>774</v>
      </c>
      <c r="Z187" s="22">
        <v>35.4</v>
      </c>
      <c r="AA187" s="22">
        <v>8800</v>
      </c>
      <c r="AB187" s="22">
        <v>16</v>
      </c>
      <c r="AC187" s="22">
        <v>57.5</v>
      </c>
      <c r="AD187" s="22">
        <v>323</v>
      </c>
      <c r="AE187" s="22">
        <v>1.64</v>
      </c>
      <c r="AF187" s="22">
        <v>14.55</v>
      </c>
      <c r="AG187" s="22">
        <v>51.7</v>
      </c>
      <c r="AH187" s="22">
        <v>935</v>
      </c>
      <c r="AI187" s="22">
        <v>16.3</v>
      </c>
      <c r="AJ187" s="22">
        <v>1550</v>
      </c>
      <c r="AK187" s="22">
        <v>77.2</v>
      </c>
      <c r="AL187" s="22">
        <v>786</v>
      </c>
      <c r="AM187" s="22">
        <v>18</v>
      </c>
      <c r="AN187" s="22">
        <v>18.75</v>
      </c>
      <c r="AO187" s="22">
        <v>30.5</v>
      </c>
      <c r="AP187" s="22">
        <v>0.52</v>
      </c>
      <c r="AQ187" s="22">
        <v>0.46</v>
      </c>
      <c r="AR187" s="22">
        <v>0.06</v>
      </c>
      <c r="AS187" s="22">
        <v>0.56999999999999995</v>
      </c>
      <c r="AT187" s="22">
        <v>1.4999999999999999E-2</v>
      </c>
      <c r="AU187" s="22">
        <v>2.78</v>
      </c>
      <c r="AV187" s="22">
        <v>2.92</v>
      </c>
      <c r="AW187" s="22">
        <v>6.71</v>
      </c>
      <c r="AX187" s="22">
        <v>1.01</v>
      </c>
      <c r="AY187" s="22">
        <v>1.96</v>
      </c>
      <c r="AZ187" s="22">
        <v>14.1</v>
      </c>
      <c r="BA187" s="22">
        <v>98.36</v>
      </c>
      <c r="BB187" s="22">
        <v>0.01</v>
      </c>
      <c r="BC187" s="22" t="s">
        <v>78</v>
      </c>
      <c r="BD187" s="22" t="s">
        <v>78</v>
      </c>
      <c r="BE187" s="22">
        <v>9</v>
      </c>
      <c r="BF187" s="22" t="s">
        <v>80</v>
      </c>
      <c r="BG187" s="22">
        <v>2.1</v>
      </c>
      <c r="BH187" s="22" t="s">
        <v>78</v>
      </c>
      <c r="BI187" s="22">
        <v>150</v>
      </c>
      <c r="BJ187" s="22">
        <v>0.373</v>
      </c>
      <c r="BK187" s="22" t="s">
        <v>81</v>
      </c>
      <c r="BL187" s="22">
        <v>0.115</v>
      </c>
      <c r="BM187" s="22" t="s">
        <v>91</v>
      </c>
      <c r="BN187" s="22">
        <v>1.6950000000000001</v>
      </c>
      <c r="BO187" s="22">
        <v>1.4550000000000001</v>
      </c>
      <c r="BP187" s="22">
        <v>0.36799999999999999</v>
      </c>
      <c r="BQ187" s="22">
        <v>10</v>
      </c>
      <c r="BR187" s="22">
        <v>1.9650000000000001</v>
      </c>
      <c r="BS187" s="22" t="s">
        <v>81</v>
      </c>
      <c r="BT187" s="22">
        <v>0.44400000000000001</v>
      </c>
      <c r="BU187" s="22">
        <v>30</v>
      </c>
      <c r="BV187" s="22">
        <v>3.83</v>
      </c>
      <c r="BW187" s="22" t="s">
        <v>82</v>
      </c>
      <c r="BX187" s="22">
        <v>0.113</v>
      </c>
      <c r="BY187" s="22">
        <v>66</v>
      </c>
      <c r="BZ187" s="22">
        <v>4</v>
      </c>
      <c r="CA187" s="22">
        <v>0.03</v>
      </c>
      <c r="CB187" s="22" t="s">
        <v>84</v>
      </c>
      <c r="CC187" s="22">
        <v>3.4000000000000002E-2</v>
      </c>
      <c r="CD187" s="22">
        <v>8.4700000000000006</v>
      </c>
      <c r="CE187" s="22">
        <v>0.1</v>
      </c>
      <c r="CF187" s="22" t="s">
        <v>79</v>
      </c>
      <c r="CG187" s="22" t="s">
        <v>85</v>
      </c>
      <c r="CH187" s="22">
        <v>1.06</v>
      </c>
      <c r="CI187" s="22">
        <v>0.34</v>
      </c>
      <c r="CJ187" s="22" t="s">
        <v>81</v>
      </c>
      <c r="CK187" s="22" t="s">
        <v>80</v>
      </c>
      <c r="CL187" s="22">
        <v>1.165</v>
      </c>
      <c r="CM187" s="22" t="s">
        <v>85</v>
      </c>
      <c r="CN187" s="22">
        <v>5.3</v>
      </c>
      <c r="CO187" s="22" t="s">
        <v>81</v>
      </c>
      <c r="CP187" s="22">
        <v>0.22600000000000001</v>
      </c>
      <c r="CQ187" s="22" t="s">
        <v>81</v>
      </c>
      <c r="CR187" s="22" t="s">
        <v>79</v>
      </c>
      <c r="CS187" s="22">
        <v>0.151</v>
      </c>
      <c r="CT187" s="22">
        <v>6.0000000000000001E-3</v>
      </c>
      <c r="CU187" s="22" t="s">
        <v>86</v>
      </c>
      <c r="CV187" s="22" t="s">
        <v>78</v>
      </c>
      <c r="CW187" s="22">
        <v>34.4</v>
      </c>
      <c r="CX187" s="22">
        <v>0.746</v>
      </c>
      <c r="CY187" s="23">
        <v>0.02</v>
      </c>
    </row>
    <row r="188" spans="1:103" x14ac:dyDescent="0.2">
      <c r="A188" s="19" t="s">
        <v>280</v>
      </c>
      <c r="B188" s="2" t="s">
        <v>105</v>
      </c>
      <c r="C188" s="2"/>
      <c r="D188" s="27" t="s">
        <v>292</v>
      </c>
      <c r="E188" s="27" t="s">
        <v>107</v>
      </c>
      <c r="F188" s="21">
        <v>990045</v>
      </c>
      <c r="G188" s="22">
        <v>2860</v>
      </c>
      <c r="H188" s="22">
        <v>1420</v>
      </c>
      <c r="I188" s="22">
        <v>73</v>
      </c>
      <c r="J188" s="22">
        <v>4.0599999999999996</v>
      </c>
      <c r="K188" s="22">
        <v>15.2</v>
      </c>
      <c r="L188" s="22">
        <v>6.6</v>
      </c>
      <c r="M188" s="22">
        <v>8.6</v>
      </c>
      <c r="N188" s="22">
        <v>17.8</v>
      </c>
      <c r="O188" s="22">
        <v>23.5</v>
      </c>
      <c r="P188" s="22">
        <v>2.62</v>
      </c>
      <c r="Q188" s="22">
        <v>2.4500000000000002</v>
      </c>
      <c r="R188" s="22">
        <v>1025</v>
      </c>
      <c r="S188" s="22">
        <v>0.72</v>
      </c>
      <c r="T188" s="22">
        <v>199.5</v>
      </c>
      <c r="U188" s="22">
        <v>333</v>
      </c>
      <c r="V188" s="22">
        <v>118.5</v>
      </c>
      <c r="W188" s="22">
        <v>96.7</v>
      </c>
      <c r="X188" s="22">
        <v>8.6</v>
      </c>
      <c r="Y188" s="22">
        <v>33.700000000000003</v>
      </c>
      <c r="Z188" s="22">
        <v>4.4000000000000004</v>
      </c>
      <c r="AA188" s="22">
        <v>2470</v>
      </c>
      <c r="AB188" s="22">
        <v>2.5</v>
      </c>
      <c r="AC188" s="22">
        <v>2.94</v>
      </c>
      <c r="AD188" s="22">
        <v>59.1</v>
      </c>
      <c r="AE188" s="22">
        <v>0.28999999999999998</v>
      </c>
      <c r="AF188" s="22">
        <v>0.81</v>
      </c>
      <c r="AG188" s="22">
        <v>4.26</v>
      </c>
      <c r="AH188" s="22">
        <v>66</v>
      </c>
      <c r="AI188" s="22">
        <v>4.5</v>
      </c>
      <c r="AJ188" s="22">
        <v>69</v>
      </c>
      <c r="AK188" s="22">
        <v>5.32</v>
      </c>
      <c r="AL188" s="22">
        <v>117</v>
      </c>
      <c r="AM188" s="22">
        <v>39.4</v>
      </c>
      <c r="AN188" s="22">
        <v>11.8</v>
      </c>
      <c r="AO188" s="22">
        <v>6.4</v>
      </c>
      <c r="AP188" s="22">
        <v>15.8</v>
      </c>
      <c r="AQ188" s="22">
        <v>3.22</v>
      </c>
      <c r="AR188" s="22">
        <v>5.04</v>
      </c>
      <c r="AS188" s="22">
        <v>1.6</v>
      </c>
      <c r="AT188" s="22">
        <v>8.9999999999999993E-3</v>
      </c>
      <c r="AU188" s="22">
        <v>0.47</v>
      </c>
      <c r="AV188" s="22">
        <v>0.45</v>
      </c>
      <c r="AW188" s="22">
        <v>0.22</v>
      </c>
      <c r="AX188" s="22">
        <v>0.26</v>
      </c>
      <c r="AY188" s="22">
        <v>0.33</v>
      </c>
      <c r="AZ188" s="22">
        <v>14.5</v>
      </c>
      <c r="BA188" s="22">
        <v>99.5</v>
      </c>
      <c r="BB188" s="22"/>
      <c r="BC188" s="22"/>
      <c r="BD188" s="22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7"/>
    </row>
    <row r="189" spans="1:103" x14ac:dyDescent="0.2">
      <c r="A189" s="19" t="s">
        <v>280</v>
      </c>
      <c r="B189" s="24">
        <v>10</v>
      </c>
      <c r="C189" s="24">
        <v>11</v>
      </c>
      <c r="D189" s="25" t="s">
        <v>293</v>
      </c>
      <c r="E189" s="25" t="s">
        <v>77</v>
      </c>
      <c r="F189" s="21">
        <v>990045</v>
      </c>
      <c r="G189" s="26" t="s">
        <v>97</v>
      </c>
      <c r="H189" s="26">
        <v>11550</v>
      </c>
      <c r="I189" s="22">
        <v>112</v>
      </c>
      <c r="J189" s="22">
        <v>1.66</v>
      </c>
      <c r="K189" s="22">
        <v>214</v>
      </c>
      <c r="L189" s="22">
        <v>132.5</v>
      </c>
      <c r="M189" s="22">
        <v>102.5</v>
      </c>
      <c r="N189" s="22">
        <v>64.5</v>
      </c>
      <c r="O189" s="22">
        <v>272</v>
      </c>
      <c r="P189" s="22">
        <v>11.85</v>
      </c>
      <c r="Q189" s="22">
        <v>45</v>
      </c>
      <c r="R189" s="22">
        <v>7380</v>
      </c>
      <c r="S189" s="22">
        <v>10.3</v>
      </c>
      <c r="T189" s="26">
        <v>4110</v>
      </c>
      <c r="U189" s="22">
        <v>3230</v>
      </c>
      <c r="V189" s="26">
        <v>1070</v>
      </c>
      <c r="W189" s="22">
        <v>12.8</v>
      </c>
      <c r="X189" s="22">
        <v>11.5</v>
      </c>
      <c r="Y189" s="22">
        <v>384</v>
      </c>
      <c r="Z189" s="22">
        <v>16.2</v>
      </c>
      <c r="AA189" s="22">
        <v>8530</v>
      </c>
      <c r="AB189" s="22">
        <v>16</v>
      </c>
      <c r="AC189" s="22">
        <v>34.700000000000003</v>
      </c>
      <c r="AD189" s="22">
        <v>216</v>
      </c>
      <c r="AE189" s="22">
        <v>1.79</v>
      </c>
      <c r="AF189" s="22">
        <v>15.25</v>
      </c>
      <c r="AG189" s="22">
        <v>45.2</v>
      </c>
      <c r="AH189" s="22">
        <v>807</v>
      </c>
      <c r="AI189" s="22">
        <v>14</v>
      </c>
      <c r="AJ189" s="22">
        <v>1585</v>
      </c>
      <c r="AK189" s="22">
        <v>81.8</v>
      </c>
      <c r="AL189" s="22">
        <v>821</v>
      </c>
      <c r="AM189" s="22">
        <v>22.3</v>
      </c>
      <c r="AN189" s="22">
        <v>22.1</v>
      </c>
      <c r="AO189" s="22">
        <v>25.9</v>
      </c>
      <c r="AP189" s="22">
        <v>0.49</v>
      </c>
      <c r="AQ189" s="22">
        <v>0.15</v>
      </c>
      <c r="AR189" s="22">
        <v>0.01</v>
      </c>
      <c r="AS189" s="22">
        <v>0.13</v>
      </c>
      <c r="AT189" s="22">
        <v>1.7000000000000001E-2</v>
      </c>
      <c r="AU189" s="22">
        <v>3.32</v>
      </c>
      <c r="AV189" s="22">
        <v>1.66</v>
      </c>
      <c r="AW189" s="22">
        <v>5.55</v>
      </c>
      <c r="AX189" s="22">
        <v>0.95</v>
      </c>
      <c r="AY189" s="22">
        <v>1.26</v>
      </c>
      <c r="AZ189" s="22">
        <v>15</v>
      </c>
      <c r="BA189" s="22">
        <v>98.84</v>
      </c>
      <c r="BB189" s="22" t="s">
        <v>78</v>
      </c>
      <c r="BC189" s="22" t="s">
        <v>78</v>
      </c>
      <c r="BD189" s="22" t="s">
        <v>78</v>
      </c>
      <c r="BE189" s="22">
        <v>12</v>
      </c>
      <c r="BF189" s="22" t="s">
        <v>80</v>
      </c>
      <c r="BG189" s="22">
        <v>2.1</v>
      </c>
      <c r="BH189" s="22">
        <v>0.01</v>
      </c>
      <c r="BI189" s="22">
        <v>150</v>
      </c>
      <c r="BJ189" s="22">
        <v>0.95299999999999996</v>
      </c>
      <c r="BK189" s="22">
        <v>6.0000000000000001E-3</v>
      </c>
      <c r="BL189" s="22">
        <v>0.13900000000000001</v>
      </c>
      <c r="BM189" s="22" t="s">
        <v>91</v>
      </c>
      <c r="BN189" s="22">
        <v>7.04</v>
      </c>
      <c r="BO189" s="22">
        <v>9.6</v>
      </c>
      <c r="BP189" s="22">
        <v>0.45400000000000001</v>
      </c>
      <c r="BQ189" s="22">
        <v>6</v>
      </c>
      <c r="BR189" s="22">
        <v>4.2</v>
      </c>
      <c r="BS189" s="22" t="s">
        <v>81</v>
      </c>
      <c r="BT189" s="22">
        <v>2.4500000000000002</v>
      </c>
      <c r="BU189" s="22">
        <v>20</v>
      </c>
      <c r="BV189" s="22">
        <v>2.25</v>
      </c>
      <c r="BW189" s="22" t="s">
        <v>82</v>
      </c>
      <c r="BX189" s="22">
        <v>0.97899999999999998</v>
      </c>
      <c r="BY189" s="22">
        <v>63</v>
      </c>
      <c r="BZ189" s="22">
        <v>5.2</v>
      </c>
      <c r="CA189" s="22">
        <v>0.02</v>
      </c>
      <c r="CB189" s="22" t="s">
        <v>84</v>
      </c>
      <c r="CC189" s="22">
        <v>2.1999999999999999E-2</v>
      </c>
      <c r="CD189" s="22">
        <v>4.82</v>
      </c>
      <c r="CE189" s="22">
        <v>1.3</v>
      </c>
      <c r="CF189" s="22" t="s">
        <v>79</v>
      </c>
      <c r="CG189" s="22" t="s">
        <v>85</v>
      </c>
      <c r="CH189" s="22">
        <v>0.626</v>
      </c>
      <c r="CI189" s="22">
        <v>0.56999999999999995</v>
      </c>
      <c r="CJ189" s="22" t="s">
        <v>81</v>
      </c>
      <c r="CK189" s="22">
        <v>10</v>
      </c>
      <c r="CL189" s="22">
        <v>1.0449999999999999</v>
      </c>
      <c r="CM189" s="22" t="s">
        <v>85</v>
      </c>
      <c r="CN189" s="22">
        <v>2.27</v>
      </c>
      <c r="CO189" s="22">
        <v>1.2E-2</v>
      </c>
      <c r="CP189" s="22">
        <v>0.66</v>
      </c>
      <c r="CQ189" s="22">
        <v>6.0000000000000001E-3</v>
      </c>
      <c r="CR189" s="22" t="s">
        <v>79</v>
      </c>
      <c r="CS189" s="22">
        <v>1.145</v>
      </c>
      <c r="CT189" s="22">
        <v>0.02</v>
      </c>
      <c r="CU189" s="22" t="s">
        <v>86</v>
      </c>
      <c r="CV189" s="22">
        <v>0.01</v>
      </c>
      <c r="CW189" s="22">
        <v>207</v>
      </c>
      <c r="CX189" s="22">
        <v>5.94</v>
      </c>
      <c r="CY189" s="23">
        <v>0.04</v>
      </c>
    </row>
    <row r="190" spans="1:103" x14ac:dyDescent="0.2">
      <c r="A190" s="19" t="s">
        <v>280</v>
      </c>
      <c r="B190" s="24">
        <v>11</v>
      </c>
      <c r="C190" s="24">
        <v>12</v>
      </c>
      <c r="D190" s="25" t="s">
        <v>294</v>
      </c>
      <c r="E190" s="25" t="s">
        <v>77</v>
      </c>
      <c r="F190" s="21">
        <v>990045</v>
      </c>
      <c r="G190" s="26" t="s">
        <v>97</v>
      </c>
      <c r="H190" s="26">
        <v>11500</v>
      </c>
      <c r="I190" s="22">
        <v>143</v>
      </c>
      <c r="J190" s="22">
        <v>23.5</v>
      </c>
      <c r="K190" s="22">
        <v>165.5</v>
      </c>
      <c r="L190" s="22">
        <v>87.6</v>
      </c>
      <c r="M190" s="22">
        <v>92.8</v>
      </c>
      <c r="N190" s="22">
        <v>63.6</v>
      </c>
      <c r="O190" s="22">
        <v>234</v>
      </c>
      <c r="P190" s="22">
        <v>18.399999999999999</v>
      </c>
      <c r="Q190" s="22">
        <v>31.6</v>
      </c>
      <c r="R190" s="22">
        <v>7490</v>
      </c>
      <c r="S190" s="22">
        <v>6.28</v>
      </c>
      <c r="T190" s="26">
        <v>6920</v>
      </c>
      <c r="U190" s="22">
        <v>2960</v>
      </c>
      <c r="V190" s="26">
        <v>1005</v>
      </c>
      <c r="W190" s="22">
        <v>258</v>
      </c>
      <c r="X190" s="22">
        <v>12</v>
      </c>
      <c r="Y190" s="22">
        <v>355</v>
      </c>
      <c r="Z190" s="22">
        <v>29.3</v>
      </c>
      <c r="AA190" s="22">
        <v>7780</v>
      </c>
      <c r="AB190" s="22">
        <v>10</v>
      </c>
      <c r="AC190" s="22">
        <v>30.1</v>
      </c>
      <c r="AD190" s="22">
        <v>149.5</v>
      </c>
      <c r="AE190" s="22">
        <v>1.54</v>
      </c>
      <c r="AF190" s="22">
        <v>9.7899999999999991</v>
      </c>
      <c r="AG190" s="22">
        <v>46.3</v>
      </c>
      <c r="AH190" s="22">
        <v>976</v>
      </c>
      <c r="AI190" s="22">
        <v>10.8</v>
      </c>
      <c r="AJ190" s="22">
        <v>1055</v>
      </c>
      <c r="AK190" s="22">
        <v>49.4</v>
      </c>
      <c r="AL190" s="22">
        <v>1145</v>
      </c>
      <c r="AM190" s="22">
        <v>19.55</v>
      </c>
      <c r="AN190" s="22">
        <v>13.55</v>
      </c>
      <c r="AO190" s="22">
        <v>36.6</v>
      </c>
      <c r="AP190" s="22">
        <v>0.47</v>
      </c>
      <c r="AQ190" s="22">
        <v>2.25</v>
      </c>
      <c r="AR190" s="22">
        <v>0.02</v>
      </c>
      <c r="AS190" s="22">
        <v>1.66</v>
      </c>
      <c r="AT190" s="22">
        <v>2.1000000000000001E-2</v>
      </c>
      <c r="AU190" s="22">
        <v>2.8</v>
      </c>
      <c r="AV190" s="22">
        <v>1.42</v>
      </c>
      <c r="AW190" s="22">
        <v>5.18</v>
      </c>
      <c r="AX190" s="22">
        <v>0.83</v>
      </c>
      <c r="AY190" s="22">
        <v>1.2</v>
      </c>
      <c r="AZ190" s="22">
        <v>11.9</v>
      </c>
      <c r="BA190" s="22">
        <v>97.45</v>
      </c>
      <c r="BB190" s="22" t="s">
        <v>78</v>
      </c>
      <c r="BC190" s="22" t="s">
        <v>78</v>
      </c>
      <c r="BD190" s="22" t="s">
        <v>78</v>
      </c>
      <c r="BE190" s="22">
        <v>7</v>
      </c>
      <c r="BF190" s="22" t="s">
        <v>80</v>
      </c>
      <c r="BG190" s="22">
        <v>1.1000000000000001</v>
      </c>
      <c r="BH190" s="22">
        <v>0.01</v>
      </c>
      <c r="BI190" s="22">
        <v>80</v>
      </c>
      <c r="BJ190" s="22">
        <v>0.44500000000000001</v>
      </c>
      <c r="BK190" s="22">
        <v>5.0000000000000001E-3</v>
      </c>
      <c r="BL190" s="22">
        <v>0.78600000000000003</v>
      </c>
      <c r="BM190" s="22" t="s">
        <v>91</v>
      </c>
      <c r="BN190" s="22">
        <v>0.753</v>
      </c>
      <c r="BO190" s="22">
        <v>1.58</v>
      </c>
      <c r="BP190" s="22">
        <v>5.5E-2</v>
      </c>
      <c r="BQ190" s="22">
        <v>5</v>
      </c>
      <c r="BR190" s="22">
        <v>0.38600000000000001</v>
      </c>
      <c r="BS190" s="22" t="s">
        <v>81</v>
      </c>
      <c r="BT190" s="22">
        <v>0.34499999999999997</v>
      </c>
      <c r="BU190" s="22">
        <v>60</v>
      </c>
      <c r="BV190" s="22">
        <v>0.746</v>
      </c>
      <c r="BW190" s="22" t="s">
        <v>82</v>
      </c>
      <c r="BX190" s="22">
        <v>0.19800000000000001</v>
      </c>
      <c r="BY190" s="22">
        <v>105</v>
      </c>
      <c r="BZ190" s="22">
        <v>2.9</v>
      </c>
      <c r="CA190" s="22">
        <v>0.01</v>
      </c>
      <c r="CB190" s="22" t="s">
        <v>84</v>
      </c>
      <c r="CC190" s="22">
        <v>8.0000000000000002E-3</v>
      </c>
      <c r="CD190" s="22">
        <v>0.97</v>
      </c>
      <c r="CE190" s="22">
        <v>0.1</v>
      </c>
      <c r="CF190" s="22" t="s">
        <v>79</v>
      </c>
      <c r="CG190" s="22" t="s">
        <v>85</v>
      </c>
      <c r="CH190" s="22">
        <v>0.17699999999999999</v>
      </c>
      <c r="CI190" s="22">
        <v>1.19</v>
      </c>
      <c r="CJ190" s="22" t="s">
        <v>81</v>
      </c>
      <c r="CK190" s="22" t="s">
        <v>80</v>
      </c>
      <c r="CL190" s="22">
        <v>0.151</v>
      </c>
      <c r="CM190" s="22" t="s">
        <v>85</v>
      </c>
      <c r="CN190" s="22">
        <v>1.1100000000000001</v>
      </c>
      <c r="CO190" s="22" t="s">
        <v>81</v>
      </c>
      <c r="CP190" s="22">
        <v>6.4000000000000001E-2</v>
      </c>
      <c r="CQ190" s="22" t="s">
        <v>81</v>
      </c>
      <c r="CR190" s="22" t="s">
        <v>79</v>
      </c>
      <c r="CS190" s="22">
        <v>0.19500000000000001</v>
      </c>
      <c r="CT190" s="22">
        <v>5.0000000000000001E-3</v>
      </c>
      <c r="CU190" s="22" t="s">
        <v>86</v>
      </c>
      <c r="CV190" s="22" t="s">
        <v>78</v>
      </c>
      <c r="CW190" s="22">
        <v>56.6</v>
      </c>
      <c r="CX190" s="22">
        <v>1.03</v>
      </c>
      <c r="CY190" s="23">
        <v>0.01</v>
      </c>
    </row>
    <row r="191" spans="1:103" x14ac:dyDescent="0.2">
      <c r="A191" s="19" t="s">
        <v>280</v>
      </c>
      <c r="B191" s="24">
        <v>12</v>
      </c>
      <c r="C191" s="24">
        <v>13</v>
      </c>
      <c r="D191" s="25" t="s">
        <v>295</v>
      </c>
      <c r="E191" s="25" t="s">
        <v>77</v>
      </c>
      <c r="F191" s="21">
        <v>990045</v>
      </c>
      <c r="G191" s="26" t="s">
        <v>97</v>
      </c>
      <c r="H191" s="22">
        <v>8610</v>
      </c>
      <c r="I191" s="22">
        <v>140</v>
      </c>
      <c r="J191" s="22">
        <v>27.4</v>
      </c>
      <c r="K191" s="22">
        <v>256</v>
      </c>
      <c r="L191" s="22">
        <v>105</v>
      </c>
      <c r="M191" s="22">
        <v>142</v>
      </c>
      <c r="N191" s="22">
        <v>78.7</v>
      </c>
      <c r="O191" s="22">
        <v>350</v>
      </c>
      <c r="P191" s="22">
        <v>16.25</v>
      </c>
      <c r="Q191" s="22">
        <v>44.4</v>
      </c>
      <c r="R191" s="22">
        <v>4550</v>
      </c>
      <c r="S191" s="22">
        <v>5.31</v>
      </c>
      <c r="T191" s="26">
        <v>12400</v>
      </c>
      <c r="U191" s="22">
        <v>3410</v>
      </c>
      <c r="V191" s="26">
        <v>938</v>
      </c>
      <c r="W191" s="22">
        <v>368</v>
      </c>
      <c r="X191" s="22">
        <v>48.1</v>
      </c>
      <c r="Y191" s="22">
        <v>491</v>
      </c>
      <c r="Z191" s="22">
        <v>31.7</v>
      </c>
      <c r="AA191" s="22">
        <v>9040</v>
      </c>
      <c r="AB191" s="22">
        <v>13.5</v>
      </c>
      <c r="AC191" s="22">
        <v>46.4</v>
      </c>
      <c r="AD191" s="22">
        <v>205</v>
      </c>
      <c r="AE191" s="22">
        <v>2.88</v>
      </c>
      <c r="AF191" s="22">
        <v>10.9</v>
      </c>
      <c r="AG191" s="22">
        <v>37.799999999999997</v>
      </c>
      <c r="AH191" s="22">
        <v>884</v>
      </c>
      <c r="AI191" s="22">
        <v>17.2</v>
      </c>
      <c r="AJ191" s="22">
        <v>1240</v>
      </c>
      <c r="AK191" s="22">
        <v>54.6</v>
      </c>
      <c r="AL191" s="22">
        <v>690</v>
      </c>
      <c r="AM191" s="22">
        <v>18.399999999999999</v>
      </c>
      <c r="AN191" s="22">
        <v>14.05</v>
      </c>
      <c r="AO191" s="22">
        <v>33.299999999999997</v>
      </c>
      <c r="AP191" s="22">
        <v>0.67</v>
      </c>
      <c r="AQ191" s="22">
        <v>4.25</v>
      </c>
      <c r="AR191" s="22">
        <v>0.05</v>
      </c>
      <c r="AS191" s="22">
        <v>2.91</v>
      </c>
      <c r="AT191" s="22">
        <v>0.02</v>
      </c>
      <c r="AU191" s="22">
        <v>5.1100000000000003</v>
      </c>
      <c r="AV191" s="22">
        <v>1.1299999999999999</v>
      </c>
      <c r="AW191" s="22">
        <v>5.46</v>
      </c>
      <c r="AX191" s="22">
        <v>0.97</v>
      </c>
      <c r="AY191" s="22">
        <v>1.46</v>
      </c>
      <c r="AZ191" s="22">
        <v>11</v>
      </c>
      <c r="BA191" s="22">
        <v>98.78</v>
      </c>
      <c r="BB191" s="22" t="s">
        <v>78</v>
      </c>
      <c r="BC191" s="22" t="s">
        <v>78</v>
      </c>
      <c r="BD191" s="22" t="s">
        <v>78</v>
      </c>
      <c r="BE191" s="22">
        <v>14</v>
      </c>
      <c r="BF191" s="22" t="s">
        <v>80</v>
      </c>
      <c r="BG191" s="22">
        <v>1.4</v>
      </c>
      <c r="BH191" s="22">
        <v>0.01</v>
      </c>
      <c r="BI191" s="22">
        <v>80</v>
      </c>
      <c r="BJ191" s="22">
        <v>1.355</v>
      </c>
      <c r="BK191" s="22">
        <v>1.6E-2</v>
      </c>
      <c r="BL191" s="22">
        <v>0.88</v>
      </c>
      <c r="BM191" s="22" t="s">
        <v>91</v>
      </c>
      <c r="BN191" s="22">
        <v>0.68799999999999994</v>
      </c>
      <c r="BO191" s="22">
        <v>1.575</v>
      </c>
      <c r="BP191" s="22">
        <v>0.08</v>
      </c>
      <c r="BQ191" s="22">
        <v>6</v>
      </c>
      <c r="BR191" s="22">
        <v>0.41099999999999998</v>
      </c>
      <c r="BS191" s="22" t="s">
        <v>81</v>
      </c>
      <c r="BT191" s="22">
        <v>0.32700000000000001</v>
      </c>
      <c r="BU191" s="22">
        <v>60</v>
      </c>
      <c r="BV191" s="22">
        <v>0.63300000000000001</v>
      </c>
      <c r="BW191" s="22" t="s">
        <v>82</v>
      </c>
      <c r="BX191" s="22">
        <v>0.25900000000000001</v>
      </c>
      <c r="BY191" s="22">
        <v>153</v>
      </c>
      <c r="BZ191" s="22">
        <v>6.2</v>
      </c>
      <c r="CA191" s="22">
        <v>0.01</v>
      </c>
      <c r="CB191" s="22" t="s">
        <v>84</v>
      </c>
      <c r="CC191" s="22">
        <v>1.4E-2</v>
      </c>
      <c r="CD191" s="22">
        <v>1.62</v>
      </c>
      <c r="CE191" s="22">
        <v>0.2</v>
      </c>
      <c r="CF191" s="22" t="s">
        <v>79</v>
      </c>
      <c r="CG191" s="22" t="s">
        <v>85</v>
      </c>
      <c r="CH191" s="22">
        <v>0.314</v>
      </c>
      <c r="CI191" s="22">
        <v>1.38</v>
      </c>
      <c r="CJ191" s="22" t="s">
        <v>81</v>
      </c>
      <c r="CK191" s="22" t="s">
        <v>80</v>
      </c>
      <c r="CL191" s="22">
        <v>0.26200000000000001</v>
      </c>
      <c r="CM191" s="22" t="s">
        <v>85</v>
      </c>
      <c r="CN191" s="22">
        <v>1.79</v>
      </c>
      <c r="CO191" s="22" t="s">
        <v>81</v>
      </c>
      <c r="CP191" s="22">
        <v>6.2E-2</v>
      </c>
      <c r="CQ191" s="22" t="s">
        <v>81</v>
      </c>
      <c r="CR191" s="22" t="s">
        <v>79</v>
      </c>
      <c r="CS191" s="22">
        <v>0.21299999999999999</v>
      </c>
      <c r="CT191" s="22">
        <v>8.0000000000000002E-3</v>
      </c>
      <c r="CU191" s="22" t="s">
        <v>86</v>
      </c>
      <c r="CV191" s="22" t="s">
        <v>78</v>
      </c>
      <c r="CW191" s="22">
        <v>55.4</v>
      </c>
      <c r="CX191" s="22">
        <v>1.2250000000000001</v>
      </c>
      <c r="CY191" s="23">
        <v>0.02</v>
      </c>
    </row>
    <row r="192" spans="1:103" x14ac:dyDescent="0.2">
      <c r="A192" s="19" t="s">
        <v>280</v>
      </c>
      <c r="B192" s="24">
        <v>13</v>
      </c>
      <c r="C192" s="24">
        <v>14</v>
      </c>
      <c r="D192" s="25" t="s">
        <v>296</v>
      </c>
      <c r="E192" s="25" t="s">
        <v>77</v>
      </c>
      <c r="F192" s="21">
        <v>990045</v>
      </c>
      <c r="G192" s="22">
        <v>6760</v>
      </c>
      <c r="H192" s="22">
        <v>4680</v>
      </c>
      <c r="I192" s="22">
        <v>72</v>
      </c>
      <c r="J192" s="22">
        <v>31.7</v>
      </c>
      <c r="K192" s="22">
        <v>111.5</v>
      </c>
      <c r="L192" s="22">
        <v>48.7</v>
      </c>
      <c r="M192" s="22">
        <v>68.400000000000006</v>
      </c>
      <c r="N192" s="22">
        <v>50.2</v>
      </c>
      <c r="O192" s="22">
        <v>168</v>
      </c>
      <c r="P192" s="22">
        <v>4.18</v>
      </c>
      <c r="Q192" s="22">
        <v>20.2</v>
      </c>
      <c r="R192" s="22">
        <v>2410</v>
      </c>
      <c r="S192" s="22">
        <v>2.52</v>
      </c>
      <c r="T192" s="26">
        <v>6900</v>
      </c>
      <c r="U192" s="22">
        <v>1885</v>
      </c>
      <c r="V192" s="22">
        <v>540</v>
      </c>
      <c r="W192" s="22">
        <v>541</v>
      </c>
      <c r="X192" s="22">
        <v>14</v>
      </c>
      <c r="Y192" s="22">
        <v>247</v>
      </c>
      <c r="Z192" s="22">
        <v>11.8</v>
      </c>
      <c r="AA192" s="22">
        <v>4370</v>
      </c>
      <c r="AB192" s="22">
        <v>10</v>
      </c>
      <c r="AC192" s="22">
        <v>21.7</v>
      </c>
      <c r="AD192" s="22">
        <v>109.5</v>
      </c>
      <c r="AE192" s="22">
        <v>1.32</v>
      </c>
      <c r="AF192" s="22">
        <v>5.03</v>
      </c>
      <c r="AG192" s="22">
        <v>21.7</v>
      </c>
      <c r="AH192" s="22">
        <v>746</v>
      </c>
      <c r="AI192" s="22">
        <v>9.3000000000000007</v>
      </c>
      <c r="AJ192" s="22">
        <v>528</v>
      </c>
      <c r="AK192" s="22">
        <v>21.9</v>
      </c>
      <c r="AL192" s="22">
        <v>147</v>
      </c>
      <c r="AM192" s="22">
        <v>27.9</v>
      </c>
      <c r="AN192" s="22">
        <v>15.2</v>
      </c>
      <c r="AO192" s="22">
        <v>26.6</v>
      </c>
      <c r="AP192" s="22">
        <v>0.39</v>
      </c>
      <c r="AQ192" s="22">
        <v>6.6</v>
      </c>
      <c r="AR192" s="22">
        <v>0.06</v>
      </c>
      <c r="AS192" s="22">
        <v>4.88</v>
      </c>
      <c r="AT192" s="22">
        <v>1.0999999999999999E-2</v>
      </c>
      <c r="AU192" s="22">
        <v>2.33</v>
      </c>
      <c r="AV192" s="22">
        <v>0.59</v>
      </c>
      <c r="AW192" s="22">
        <v>2.99</v>
      </c>
      <c r="AX192" s="22">
        <v>0.48</v>
      </c>
      <c r="AY192" s="22">
        <v>0.81</v>
      </c>
      <c r="AZ192" s="22">
        <v>9.82</v>
      </c>
      <c r="BA192" s="22">
        <v>98.66</v>
      </c>
      <c r="BB192" s="22" t="s">
        <v>78</v>
      </c>
      <c r="BC192" s="22" t="s">
        <v>78</v>
      </c>
      <c r="BD192" s="22" t="s">
        <v>78</v>
      </c>
      <c r="BE192" s="22">
        <v>46</v>
      </c>
      <c r="BF192" s="22" t="s">
        <v>80</v>
      </c>
      <c r="BG192" s="22">
        <v>1.5</v>
      </c>
      <c r="BH192" s="22">
        <v>0.03</v>
      </c>
      <c r="BI192" s="22">
        <v>120</v>
      </c>
      <c r="BJ192" s="22">
        <v>1.49</v>
      </c>
      <c r="BK192" s="22">
        <v>2.4E-2</v>
      </c>
      <c r="BL192" s="22">
        <v>1.0649999999999999</v>
      </c>
      <c r="BM192" s="22">
        <v>0.04</v>
      </c>
      <c r="BN192" s="22">
        <v>0.72899999999999998</v>
      </c>
      <c r="BO192" s="22">
        <v>1.1499999999999999</v>
      </c>
      <c r="BP192" s="22">
        <v>0.13</v>
      </c>
      <c r="BQ192" s="22" t="s">
        <v>79</v>
      </c>
      <c r="BR192" s="22">
        <v>0.58499999999999996</v>
      </c>
      <c r="BS192" s="22" t="s">
        <v>81</v>
      </c>
      <c r="BT192" s="22">
        <v>0.253</v>
      </c>
      <c r="BU192" s="22">
        <v>70</v>
      </c>
      <c r="BV192" s="22">
        <v>0.60599999999999998</v>
      </c>
      <c r="BW192" s="22" t="s">
        <v>82</v>
      </c>
      <c r="BX192" s="22">
        <v>0.22500000000000001</v>
      </c>
      <c r="BY192" s="22">
        <v>268</v>
      </c>
      <c r="BZ192" s="22">
        <v>6.7</v>
      </c>
      <c r="CA192" s="22">
        <v>0.01</v>
      </c>
      <c r="CB192" s="22" t="s">
        <v>84</v>
      </c>
      <c r="CC192" s="22">
        <v>1.7000000000000001E-2</v>
      </c>
      <c r="CD192" s="22">
        <v>2.37</v>
      </c>
      <c r="CE192" s="22">
        <v>0.3</v>
      </c>
      <c r="CF192" s="22" t="s">
        <v>79</v>
      </c>
      <c r="CG192" s="22" t="s">
        <v>85</v>
      </c>
      <c r="CH192" s="22">
        <v>0.38500000000000001</v>
      </c>
      <c r="CI192" s="22">
        <v>2.17</v>
      </c>
      <c r="CJ192" s="22" t="s">
        <v>81</v>
      </c>
      <c r="CK192" s="22" t="s">
        <v>80</v>
      </c>
      <c r="CL192" s="22">
        <v>0.40300000000000002</v>
      </c>
      <c r="CM192" s="22" t="s">
        <v>85</v>
      </c>
      <c r="CN192" s="22">
        <v>2.34</v>
      </c>
      <c r="CO192" s="22" t="s">
        <v>81</v>
      </c>
      <c r="CP192" s="22">
        <v>8.2000000000000003E-2</v>
      </c>
      <c r="CQ192" s="22">
        <v>6.0000000000000001E-3</v>
      </c>
      <c r="CR192" s="22" t="s">
        <v>79</v>
      </c>
      <c r="CS192" s="22">
        <v>0.16500000000000001</v>
      </c>
      <c r="CT192" s="22">
        <v>3.3000000000000002E-2</v>
      </c>
      <c r="CU192" s="22" t="s">
        <v>86</v>
      </c>
      <c r="CV192" s="22" t="s">
        <v>78</v>
      </c>
      <c r="CW192" s="22">
        <v>29.4</v>
      </c>
      <c r="CX192" s="22">
        <v>1.115</v>
      </c>
      <c r="CY192" s="23">
        <v>0.01</v>
      </c>
    </row>
    <row r="193" spans="1:103" x14ac:dyDescent="0.2">
      <c r="A193" s="19" t="s">
        <v>280</v>
      </c>
      <c r="B193" s="24">
        <v>14</v>
      </c>
      <c r="C193" s="24">
        <v>15</v>
      </c>
      <c r="D193" s="25" t="s">
        <v>297</v>
      </c>
      <c r="E193" s="25" t="s">
        <v>77</v>
      </c>
      <c r="F193" s="21">
        <v>990045</v>
      </c>
      <c r="G193" s="26" t="s">
        <v>97</v>
      </c>
      <c r="H193" s="26">
        <v>16550</v>
      </c>
      <c r="I193" s="22">
        <v>83</v>
      </c>
      <c r="J193" s="22">
        <v>33.9</v>
      </c>
      <c r="K193" s="22">
        <v>169</v>
      </c>
      <c r="L193" s="22">
        <v>62.4</v>
      </c>
      <c r="M193" s="22">
        <v>125</v>
      </c>
      <c r="N193" s="22">
        <v>72</v>
      </c>
      <c r="O193" s="22">
        <v>290</v>
      </c>
      <c r="P193" s="22">
        <v>6.25</v>
      </c>
      <c r="Q193" s="22">
        <v>27</v>
      </c>
      <c r="R193" s="26">
        <v>11500</v>
      </c>
      <c r="S193" s="22">
        <v>2.83</v>
      </c>
      <c r="T193" s="26">
        <v>10600</v>
      </c>
      <c r="U193" s="22">
        <v>4890</v>
      </c>
      <c r="V193" s="26">
        <v>1430</v>
      </c>
      <c r="W193" s="22">
        <v>625</v>
      </c>
      <c r="X193" s="22">
        <v>18</v>
      </c>
      <c r="Y193" s="22">
        <v>507</v>
      </c>
      <c r="Z193" s="22">
        <v>18.8</v>
      </c>
      <c r="AA193" s="22">
        <v>6230</v>
      </c>
      <c r="AB193" s="22">
        <v>10.199999999999999</v>
      </c>
      <c r="AC193" s="22">
        <v>33</v>
      </c>
      <c r="AD193" s="22">
        <v>237</v>
      </c>
      <c r="AE193" s="22">
        <v>1.38</v>
      </c>
      <c r="AF193" s="22">
        <v>5.79</v>
      </c>
      <c r="AG193" s="22">
        <v>28.7</v>
      </c>
      <c r="AH193" s="22">
        <v>878</v>
      </c>
      <c r="AI193" s="22">
        <v>13.5</v>
      </c>
      <c r="AJ193" s="22">
        <v>723</v>
      </c>
      <c r="AK193" s="22">
        <v>29.9</v>
      </c>
      <c r="AL193" s="22">
        <v>256</v>
      </c>
      <c r="AM193" s="22">
        <v>22</v>
      </c>
      <c r="AN193" s="22">
        <v>12.15</v>
      </c>
      <c r="AO193" s="22">
        <v>31.2</v>
      </c>
      <c r="AP193" s="22">
        <v>0.44</v>
      </c>
      <c r="AQ193" s="22">
        <v>5.36</v>
      </c>
      <c r="AR193" s="22">
        <v>7.0000000000000007E-2</v>
      </c>
      <c r="AS193" s="22">
        <v>3.78</v>
      </c>
      <c r="AT193" s="22">
        <v>1.2E-2</v>
      </c>
      <c r="AU193" s="22">
        <v>2.19</v>
      </c>
      <c r="AV193" s="22">
        <v>0.93</v>
      </c>
      <c r="AW193" s="22">
        <v>4.7300000000000004</v>
      </c>
      <c r="AX193" s="22">
        <v>0.62</v>
      </c>
      <c r="AY193" s="22">
        <v>1.1599999999999999</v>
      </c>
      <c r="AZ193" s="22">
        <v>10.1</v>
      </c>
      <c r="BA193" s="22">
        <v>94.74</v>
      </c>
      <c r="BB193" s="22" t="s">
        <v>78</v>
      </c>
      <c r="BC193" s="22" t="s">
        <v>78</v>
      </c>
      <c r="BD193" s="22" t="s">
        <v>78</v>
      </c>
      <c r="BE193" s="22">
        <v>22</v>
      </c>
      <c r="BF193" s="22" t="s">
        <v>80</v>
      </c>
      <c r="BG193" s="22">
        <v>1.1000000000000001</v>
      </c>
      <c r="BH193" s="22">
        <v>0.02</v>
      </c>
      <c r="BI193" s="22">
        <v>110</v>
      </c>
      <c r="BJ193" s="22">
        <v>0.38200000000000001</v>
      </c>
      <c r="BK193" s="22">
        <v>2.9000000000000001E-2</v>
      </c>
      <c r="BL193" s="22">
        <v>0.83699999999999997</v>
      </c>
      <c r="BM193" s="22" t="s">
        <v>91</v>
      </c>
      <c r="BN193" s="22">
        <v>0.17499999999999999</v>
      </c>
      <c r="BO193" s="22">
        <v>0.31</v>
      </c>
      <c r="BP193" s="22">
        <v>2.8000000000000001E-2</v>
      </c>
      <c r="BQ193" s="22" t="s">
        <v>79</v>
      </c>
      <c r="BR193" s="22">
        <v>0.13600000000000001</v>
      </c>
      <c r="BS193" s="22" t="s">
        <v>81</v>
      </c>
      <c r="BT193" s="22">
        <v>6.7000000000000004E-2</v>
      </c>
      <c r="BU193" s="22">
        <v>70</v>
      </c>
      <c r="BV193" s="22">
        <v>0.247</v>
      </c>
      <c r="BW193" s="22" t="s">
        <v>82</v>
      </c>
      <c r="BX193" s="22">
        <v>6.9000000000000006E-2</v>
      </c>
      <c r="BY193" s="22">
        <v>301</v>
      </c>
      <c r="BZ193" s="22">
        <v>6.9</v>
      </c>
      <c r="CA193" s="22">
        <v>0.01</v>
      </c>
      <c r="CB193" s="22" t="s">
        <v>84</v>
      </c>
      <c r="CC193" s="22">
        <v>8.0000000000000002E-3</v>
      </c>
      <c r="CD193" s="22">
        <v>0.4</v>
      </c>
      <c r="CE193" s="22">
        <v>0.3</v>
      </c>
      <c r="CF193" s="22" t="s">
        <v>79</v>
      </c>
      <c r="CG193" s="22" t="s">
        <v>85</v>
      </c>
      <c r="CH193" s="22">
        <v>7.2999999999999995E-2</v>
      </c>
      <c r="CI193" s="22">
        <v>1.89</v>
      </c>
      <c r="CJ193" s="22" t="s">
        <v>81</v>
      </c>
      <c r="CK193" s="22" t="s">
        <v>80</v>
      </c>
      <c r="CL193" s="22">
        <v>7.3999999999999996E-2</v>
      </c>
      <c r="CM193" s="22" t="s">
        <v>85</v>
      </c>
      <c r="CN193" s="22">
        <v>1.49</v>
      </c>
      <c r="CO193" s="22" t="s">
        <v>81</v>
      </c>
      <c r="CP193" s="22">
        <v>0.02</v>
      </c>
      <c r="CQ193" s="22">
        <v>6.0000000000000001E-3</v>
      </c>
      <c r="CR193" s="22" t="s">
        <v>79</v>
      </c>
      <c r="CS193" s="22">
        <v>4.5999999999999999E-2</v>
      </c>
      <c r="CT193" s="22">
        <v>1.0999999999999999E-2</v>
      </c>
      <c r="CU193" s="22" t="s">
        <v>86</v>
      </c>
      <c r="CV193" s="22" t="s">
        <v>78</v>
      </c>
      <c r="CW193" s="22">
        <v>8.4600000000000009</v>
      </c>
      <c r="CX193" s="22">
        <v>0.32400000000000001</v>
      </c>
      <c r="CY193" s="23">
        <v>0.01</v>
      </c>
    </row>
    <row r="194" spans="1:103" x14ac:dyDescent="0.2">
      <c r="A194" s="19" t="s">
        <v>280</v>
      </c>
      <c r="B194" s="24">
        <v>15</v>
      </c>
      <c r="C194" s="24">
        <v>16</v>
      </c>
      <c r="D194" s="25" t="s">
        <v>298</v>
      </c>
      <c r="E194" s="25" t="s">
        <v>77</v>
      </c>
      <c r="F194" s="21">
        <v>990045</v>
      </c>
      <c r="G194" s="26" t="s">
        <v>97</v>
      </c>
      <c r="H194" s="22">
        <v>6310</v>
      </c>
      <c r="I194" s="22">
        <v>70</v>
      </c>
      <c r="J194" s="22">
        <v>36</v>
      </c>
      <c r="K194" s="22">
        <v>128.5</v>
      </c>
      <c r="L194" s="22">
        <v>47.3</v>
      </c>
      <c r="M194" s="22">
        <v>81.3</v>
      </c>
      <c r="N194" s="22">
        <v>58.5</v>
      </c>
      <c r="O194" s="22">
        <v>209</v>
      </c>
      <c r="P194" s="22">
        <v>7.2</v>
      </c>
      <c r="Q194" s="22">
        <v>21.2</v>
      </c>
      <c r="R194" s="22">
        <v>4000</v>
      </c>
      <c r="S194" s="22">
        <v>2.27</v>
      </c>
      <c r="T194" s="26">
        <v>4180</v>
      </c>
      <c r="U194" s="22">
        <v>2130</v>
      </c>
      <c r="V194" s="22">
        <v>691</v>
      </c>
      <c r="W194" s="22">
        <v>832</v>
      </c>
      <c r="X194" s="22">
        <v>12.4</v>
      </c>
      <c r="Y194" s="22">
        <v>296</v>
      </c>
      <c r="Z194" s="22">
        <v>12.3</v>
      </c>
      <c r="AA194" s="22">
        <v>5270</v>
      </c>
      <c r="AB194" s="22">
        <v>8.6999999999999993</v>
      </c>
      <c r="AC194" s="22">
        <v>25.7</v>
      </c>
      <c r="AD194" s="22">
        <v>113.5</v>
      </c>
      <c r="AE194" s="22">
        <v>2.0299999999999998</v>
      </c>
      <c r="AF194" s="22">
        <v>4.87</v>
      </c>
      <c r="AG194" s="22">
        <v>22.5</v>
      </c>
      <c r="AH194" s="22">
        <v>695</v>
      </c>
      <c r="AI194" s="22">
        <v>8.1</v>
      </c>
      <c r="AJ194" s="22">
        <v>533</v>
      </c>
      <c r="AK194" s="22">
        <v>20.7</v>
      </c>
      <c r="AL194" s="22">
        <v>408</v>
      </c>
      <c r="AM194" s="22">
        <v>28.8</v>
      </c>
      <c r="AN194" s="22">
        <v>15</v>
      </c>
      <c r="AO194" s="22">
        <v>23.2</v>
      </c>
      <c r="AP194" s="22">
        <v>0.41</v>
      </c>
      <c r="AQ194" s="22">
        <v>6.63</v>
      </c>
      <c r="AR194" s="22">
        <v>0.03</v>
      </c>
      <c r="AS194" s="22">
        <v>5.01</v>
      </c>
      <c r="AT194" s="22">
        <v>8.0000000000000002E-3</v>
      </c>
      <c r="AU194" s="22">
        <v>3.25</v>
      </c>
      <c r="AV194" s="22">
        <v>0.87</v>
      </c>
      <c r="AW194" s="22">
        <v>3.57</v>
      </c>
      <c r="AX194" s="22">
        <v>0.56000000000000005</v>
      </c>
      <c r="AY194" s="22">
        <v>1.18</v>
      </c>
      <c r="AZ194" s="22">
        <v>9.41</v>
      </c>
      <c r="BA194" s="22">
        <v>97.93</v>
      </c>
      <c r="BB194" s="22">
        <v>0.01</v>
      </c>
      <c r="BC194" s="22" t="s">
        <v>78</v>
      </c>
      <c r="BD194" s="22" t="s">
        <v>78</v>
      </c>
      <c r="BE194" s="22">
        <v>60</v>
      </c>
      <c r="BF194" s="22" t="s">
        <v>80</v>
      </c>
      <c r="BG194" s="22">
        <v>0.9</v>
      </c>
      <c r="BH194" s="22">
        <v>0.08</v>
      </c>
      <c r="BI194" s="22">
        <v>130</v>
      </c>
      <c r="BJ194" s="22">
        <v>0.307</v>
      </c>
      <c r="BK194" s="22">
        <v>3.6999999999999998E-2</v>
      </c>
      <c r="BL194" s="22">
        <v>0.80200000000000005</v>
      </c>
      <c r="BM194" s="22">
        <v>0.08</v>
      </c>
      <c r="BN194" s="22">
        <v>0.20399999999999999</v>
      </c>
      <c r="BO194" s="22">
        <v>0.35499999999999998</v>
      </c>
      <c r="BP194" s="22">
        <v>2.5999999999999999E-2</v>
      </c>
      <c r="BQ194" s="22" t="s">
        <v>79</v>
      </c>
      <c r="BR194" s="22">
        <v>0.13400000000000001</v>
      </c>
      <c r="BS194" s="22" t="s">
        <v>81</v>
      </c>
      <c r="BT194" s="22">
        <v>6.9000000000000006E-2</v>
      </c>
      <c r="BU194" s="22">
        <v>110</v>
      </c>
      <c r="BV194" s="22">
        <v>0.13700000000000001</v>
      </c>
      <c r="BW194" s="22" t="s">
        <v>82</v>
      </c>
      <c r="BX194" s="22">
        <v>0.107</v>
      </c>
      <c r="BY194" s="22">
        <v>439</v>
      </c>
      <c r="BZ194" s="22">
        <v>8.3000000000000007</v>
      </c>
      <c r="CA194" s="22">
        <v>0.01</v>
      </c>
      <c r="CB194" s="22" t="s">
        <v>84</v>
      </c>
      <c r="CC194" s="22">
        <v>6.0000000000000001E-3</v>
      </c>
      <c r="CD194" s="22">
        <v>0.31</v>
      </c>
      <c r="CE194" s="22">
        <v>0.4</v>
      </c>
      <c r="CF194" s="22" t="s">
        <v>79</v>
      </c>
      <c r="CG194" s="22" t="s">
        <v>85</v>
      </c>
      <c r="CH194" s="22">
        <v>5.0999999999999997E-2</v>
      </c>
      <c r="CI194" s="22">
        <v>2.5099999999999998</v>
      </c>
      <c r="CJ194" s="22" t="s">
        <v>81</v>
      </c>
      <c r="CK194" s="22" t="s">
        <v>80</v>
      </c>
      <c r="CL194" s="22">
        <v>6.9000000000000006E-2</v>
      </c>
      <c r="CM194" s="22" t="s">
        <v>85</v>
      </c>
      <c r="CN194" s="22">
        <v>1.64</v>
      </c>
      <c r="CO194" s="22" t="s">
        <v>81</v>
      </c>
      <c r="CP194" s="22">
        <v>2.1000000000000001E-2</v>
      </c>
      <c r="CQ194" s="22" t="s">
        <v>81</v>
      </c>
      <c r="CR194" s="22" t="s">
        <v>79</v>
      </c>
      <c r="CS194" s="22">
        <v>5.8999999999999997E-2</v>
      </c>
      <c r="CT194" s="22">
        <v>3.2000000000000001E-2</v>
      </c>
      <c r="CU194" s="22" t="s">
        <v>86</v>
      </c>
      <c r="CV194" s="22">
        <v>0.08</v>
      </c>
      <c r="CW194" s="22">
        <v>7.41</v>
      </c>
      <c r="CX194" s="22">
        <v>0.495</v>
      </c>
      <c r="CY194" s="23" t="s">
        <v>78</v>
      </c>
    </row>
    <row r="195" spans="1:103" x14ac:dyDescent="0.2">
      <c r="A195" s="19" t="s">
        <v>280</v>
      </c>
      <c r="B195" s="24">
        <v>16</v>
      </c>
      <c r="C195" s="24">
        <v>17</v>
      </c>
      <c r="D195" s="25" t="s">
        <v>299</v>
      </c>
      <c r="E195" s="25" t="s">
        <v>77</v>
      </c>
      <c r="F195" s="21">
        <v>990045</v>
      </c>
      <c r="G195" s="26" t="s">
        <v>97</v>
      </c>
      <c r="H195" s="26">
        <v>11300</v>
      </c>
      <c r="I195" s="22">
        <v>127</v>
      </c>
      <c r="J195" s="22">
        <v>17.100000000000001</v>
      </c>
      <c r="K195" s="22">
        <v>125</v>
      </c>
      <c r="L195" s="22">
        <v>44.8</v>
      </c>
      <c r="M195" s="22">
        <v>93.4</v>
      </c>
      <c r="N195" s="22">
        <v>71</v>
      </c>
      <c r="O195" s="22">
        <v>233</v>
      </c>
      <c r="P195" s="22">
        <v>7.54</v>
      </c>
      <c r="Q195" s="22">
        <v>20.9</v>
      </c>
      <c r="R195" s="22">
        <v>7330</v>
      </c>
      <c r="S195" s="22">
        <v>2.76</v>
      </c>
      <c r="T195" s="26">
        <v>3130</v>
      </c>
      <c r="U195" s="22">
        <v>3390</v>
      </c>
      <c r="V195" s="26">
        <v>1030</v>
      </c>
      <c r="W195" s="22">
        <v>289</v>
      </c>
      <c r="X195" s="22">
        <v>9.9</v>
      </c>
      <c r="Y195" s="22">
        <v>376</v>
      </c>
      <c r="Z195" s="22">
        <v>9.4</v>
      </c>
      <c r="AA195" s="22">
        <v>6360</v>
      </c>
      <c r="AB195" s="22">
        <v>10.5</v>
      </c>
      <c r="AC195" s="22">
        <v>26.5</v>
      </c>
      <c r="AD195" s="22">
        <v>204</v>
      </c>
      <c r="AE195" s="22">
        <v>1.42</v>
      </c>
      <c r="AF195" s="22">
        <v>5.0199999999999996</v>
      </c>
      <c r="AG195" s="22">
        <v>24.8</v>
      </c>
      <c r="AH195" s="22">
        <v>542</v>
      </c>
      <c r="AI195" s="22">
        <v>9.6</v>
      </c>
      <c r="AJ195" s="22">
        <v>546</v>
      </c>
      <c r="AK195" s="22">
        <v>23.4</v>
      </c>
      <c r="AL195" s="22">
        <v>562</v>
      </c>
      <c r="AM195" s="22">
        <v>30</v>
      </c>
      <c r="AN195" s="22">
        <v>20.9</v>
      </c>
      <c r="AO195" s="22">
        <v>17</v>
      </c>
      <c r="AP195" s="22">
        <v>0.53</v>
      </c>
      <c r="AQ195" s="22">
        <v>2.81</v>
      </c>
      <c r="AR195" s="22">
        <v>0.01</v>
      </c>
      <c r="AS195" s="22">
        <v>2.1</v>
      </c>
      <c r="AT195" s="22">
        <v>1.7999999999999999E-2</v>
      </c>
      <c r="AU195" s="22">
        <v>2.34</v>
      </c>
      <c r="AV195" s="22">
        <v>1.68</v>
      </c>
      <c r="AW195" s="22">
        <v>5</v>
      </c>
      <c r="AX195" s="22">
        <v>0.7</v>
      </c>
      <c r="AY195" s="22">
        <v>1.96</v>
      </c>
      <c r="AZ195" s="22">
        <v>12.95</v>
      </c>
      <c r="BA195" s="22">
        <v>98</v>
      </c>
      <c r="BB195" s="22" t="s">
        <v>78</v>
      </c>
      <c r="BC195" s="22" t="s">
        <v>78</v>
      </c>
      <c r="BD195" s="22" t="s">
        <v>78</v>
      </c>
      <c r="BE195" s="22">
        <v>92</v>
      </c>
      <c r="BF195" s="22" t="s">
        <v>80</v>
      </c>
      <c r="BG195" s="22">
        <v>1.2</v>
      </c>
      <c r="BH195" s="22">
        <v>0.14000000000000001</v>
      </c>
      <c r="BI195" s="22">
        <v>230</v>
      </c>
      <c r="BJ195" s="22">
        <v>0.58399999999999996</v>
      </c>
      <c r="BK195" s="22">
        <v>4.1000000000000002E-2</v>
      </c>
      <c r="BL195" s="22">
        <v>0.32900000000000001</v>
      </c>
      <c r="BM195" s="22">
        <v>0.25</v>
      </c>
      <c r="BN195" s="22">
        <v>0.22800000000000001</v>
      </c>
      <c r="BO195" s="22">
        <v>0.33100000000000002</v>
      </c>
      <c r="BP195" s="22">
        <v>2.9000000000000001E-2</v>
      </c>
      <c r="BQ195" s="22" t="s">
        <v>79</v>
      </c>
      <c r="BR195" s="22">
        <v>0.17299999999999999</v>
      </c>
      <c r="BS195" s="22" t="s">
        <v>81</v>
      </c>
      <c r="BT195" s="22">
        <v>7.1999999999999995E-2</v>
      </c>
      <c r="BU195" s="22">
        <v>130</v>
      </c>
      <c r="BV195" s="22">
        <v>0.19900000000000001</v>
      </c>
      <c r="BW195" s="22" t="s">
        <v>82</v>
      </c>
      <c r="BX195" s="22">
        <v>0.126</v>
      </c>
      <c r="BY195" s="22">
        <v>836</v>
      </c>
      <c r="BZ195" s="22">
        <v>13.7</v>
      </c>
      <c r="CA195" s="22">
        <v>0.02</v>
      </c>
      <c r="CB195" s="22" t="s">
        <v>84</v>
      </c>
      <c r="CC195" s="22" t="s">
        <v>81</v>
      </c>
      <c r="CD195" s="22">
        <v>0.38</v>
      </c>
      <c r="CE195" s="22">
        <v>0.8</v>
      </c>
      <c r="CF195" s="22" t="s">
        <v>79</v>
      </c>
      <c r="CG195" s="22" t="s">
        <v>85</v>
      </c>
      <c r="CH195" s="22">
        <v>8.4000000000000005E-2</v>
      </c>
      <c r="CI195" s="22">
        <v>2.4300000000000002</v>
      </c>
      <c r="CJ195" s="22" t="s">
        <v>81</v>
      </c>
      <c r="CK195" s="22">
        <v>10</v>
      </c>
      <c r="CL195" s="22">
        <v>8.2000000000000003E-2</v>
      </c>
      <c r="CM195" s="22" t="s">
        <v>85</v>
      </c>
      <c r="CN195" s="22">
        <v>2.72</v>
      </c>
      <c r="CO195" s="22" t="s">
        <v>81</v>
      </c>
      <c r="CP195" s="22">
        <v>2.7E-2</v>
      </c>
      <c r="CQ195" s="22" t="s">
        <v>81</v>
      </c>
      <c r="CR195" s="22" t="s">
        <v>79</v>
      </c>
      <c r="CS195" s="22">
        <v>5.8000000000000003E-2</v>
      </c>
      <c r="CT195" s="22">
        <v>0.06</v>
      </c>
      <c r="CU195" s="22" t="s">
        <v>86</v>
      </c>
      <c r="CV195" s="22" t="s">
        <v>78</v>
      </c>
      <c r="CW195" s="22">
        <v>6.91</v>
      </c>
      <c r="CX195" s="22">
        <v>0.49199999999999999</v>
      </c>
      <c r="CY195" s="23" t="s">
        <v>78</v>
      </c>
    </row>
    <row r="196" spans="1:103" x14ac:dyDescent="0.2">
      <c r="A196" s="19" t="s">
        <v>280</v>
      </c>
      <c r="B196" s="24">
        <v>17</v>
      </c>
      <c r="C196" s="24">
        <v>18</v>
      </c>
      <c r="D196" s="25" t="s">
        <v>300</v>
      </c>
      <c r="E196" s="25" t="s">
        <v>77</v>
      </c>
      <c r="F196" s="21">
        <v>990045</v>
      </c>
      <c r="G196" s="26" t="s">
        <v>97</v>
      </c>
      <c r="H196" s="22">
        <v>8290</v>
      </c>
      <c r="I196" s="22">
        <v>57</v>
      </c>
      <c r="J196" s="22">
        <v>3.92</v>
      </c>
      <c r="K196" s="22">
        <v>186.5</v>
      </c>
      <c r="L196" s="22">
        <v>73.599999999999994</v>
      </c>
      <c r="M196" s="22">
        <v>109</v>
      </c>
      <c r="N196" s="22">
        <v>59.9</v>
      </c>
      <c r="O196" s="22">
        <v>292</v>
      </c>
      <c r="P196" s="22">
        <v>4.03</v>
      </c>
      <c r="Q196" s="22">
        <v>32.5</v>
      </c>
      <c r="R196" s="22">
        <v>4880</v>
      </c>
      <c r="S196" s="22">
        <v>4.46</v>
      </c>
      <c r="T196" s="26">
        <v>3060</v>
      </c>
      <c r="U196" s="22">
        <v>2930</v>
      </c>
      <c r="V196" s="22">
        <v>935</v>
      </c>
      <c r="W196" s="22">
        <v>58.8</v>
      </c>
      <c r="X196" s="22">
        <v>7.1</v>
      </c>
      <c r="Y196" s="22">
        <v>391</v>
      </c>
      <c r="Z196" s="22">
        <v>7.3</v>
      </c>
      <c r="AA196" s="26" t="s">
        <v>97</v>
      </c>
      <c r="AB196" s="22">
        <v>10.7</v>
      </c>
      <c r="AC196" s="22">
        <v>37.9</v>
      </c>
      <c r="AD196" s="22">
        <v>201</v>
      </c>
      <c r="AE196" s="22">
        <v>0.64</v>
      </c>
      <c r="AF196" s="22">
        <v>8.19</v>
      </c>
      <c r="AG196" s="22">
        <v>42.7</v>
      </c>
      <c r="AH196" s="22">
        <v>627</v>
      </c>
      <c r="AI196" s="22">
        <v>12.6</v>
      </c>
      <c r="AJ196" s="22">
        <v>892</v>
      </c>
      <c r="AK196" s="22">
        <v>36.9</v>
      </c>
      <c r="AL196" s="22">
        <v>254</v>
      </c>
      <c r="AM196" s="22">
        <v>17.399999999999999</v>
      </c>
      <c r="AN196" s="22">
        <v>17.8</v>
      </c>
      <c r="AO196" s="22">
        <v>31.7</v>
      </c>
      <c r="AP196" s="22">
        <v>1.03</v>
      </c>
      <c r="AQ196" s="22">
        <v>0.63</v>
      </c>
      <c r="AR196" s="22">
        <v>0.03</v>
      </c>
      <c r="AS196" s="22">
        <v>0.94</v>
      </c>
      <c r="AT196" s="22">
        <v>8.0000000000000002E-3</v>
      </c>
      <c r="AU196" s="22">
        <v>1.1399999999999999</v>
      </c>
      <c r="AV196" s="22">
        <v>2.16</v>
      </c>
      <c r="AW196" s="22">
        <v>8.35</v>
      </c>
      <c r="AX196" s="22">
        <v>1.26</v>
      </c>
      <c r="AY196" s="22">
        <v>3.33</v>
      </c>
      <c r="AZ196" s="22">
        <v>14.4</v>
      </c>
      <c r="BA196" s="22">
        <v>100.18</v>
      </c>
      <c r="BB196" s="22">
        <v>0.01</v>
      </c>
      <c r="BC196" s="22" t="s">
        <v>78</v>
      </c>
      <c r="BD196" s="22" t="s">
        <v>78</v>
      </c>
      <c r="BE196" s="22">
        <v>17</v>
      </c>
      <c r="BF196" s="22" t="s">
        <v>80</v>
      </c>
      <c r="BG196" s="22">
        <v>1.4</v>
      </c>
      <c r="BH196" s="22">
        <v>0.02</v>
      </c>
      <c r="BI196" s="22">
        <v>380</v>
      </c>
      <c r="BJ196" s="22">
        <v>0.35299999999999998</v>
      </c>
      <c r="BK196" s="22">
        <v>3.5000000000000003E-2</v>
      </c>
      <c r="BL196" s="22">
        <v>0.13200000000000001</v>
      </c>
      <c r="BM196" s="22">
        <v>0.04</v>
      </c>
      <c r="BN196" s="22">
        <v>0.41499999999999998</v>
      </c>
      <c r="BO196" s="22">
        <v>0.48599999999999999</v>
      </c>
      <c r="BP196" s="22">
        <v>4.3999999999999997E-2</v>
      </c>
      <c r="BQ196" s="22">
        <v>5</v>
      </c>
      <c r="BR196" s="22">
        <v>0.309</v>
      </c>
      <c r="BS196" s="22" t="s">
        <v>81</v>
      </c>
      <c r="BT196" s="22">
        <v>0.126</v>
      </c>
      <c r="BU196" s="22">
        <v>100</v>
      </c>
      <c r="BV196" s="22">
        <v>0.27300000000000002</v>
      </c>
      <c r="BW196" s="22" t="s">
        <v>82</v>
      </c>
      <c r="BX196" s="22">
        <v>6.6000000000000003E-2</v>
      </c>
      <c r="BY196" s="22">
        <v>606</v>
      </c>
      <c r="BZ196" s="22">
        <v>19.100000000000001</v>
      </c>
      <c r="CA196" s="22">
        <v>0.04</v>
      </c>
      <c r="CB196" s="22" t="s">
        <v>84</v>
      </c>
      <c r="CC196" s="22">
        <v>6.0000000000000001E-3</v>
      </c>
      <c r="CD196" s="22">
        <v>0.51</v>
      </c>
      <c r="CE196" s="22">
        <v>0.6</v>
      </c>
      <c r="CF196" s="22" t="s">
        <v>79</v>
      </c>
      <c r="CG196" s="22" t="s">
        <v>85</v>
      </c>
      <c r="CH196" s="22">
        <v>8.5000000000000006E-2</v>
      </c>
      <c r="CI196" s="22">
        <v>1.26</v>
      </c>
      <c r="CJ196" s="22" t="s">
        <v>81</v>
      </c>
      <c r="CK196" s="22">
        <v>10</v>
      </c>
      <c r="CL196" s="22">
        <v>0.114</v>
      </c>
      <c r="CM196" s="22" t="s">
        <v>85</v>
      </c>
      <c r="CN196" s="22">
        <v>3.88</v>
      </c>
      <c r="CO196" s="22" t="s">
        <v>81</v>
      </c>
      <c r="CP196" s="22">
        <v>4.8000000000000001E-2</v>
      </c>
      <c r="CQ196" s="22" t="s">
        <v>81</v>
      </c>
      <c r="CR196" s="22" t="s">
        <v>79</v>
      </c>
      <c r="CS196" s="22">
        <v>0.06</v>
      </c>
      <c r="CT196" s="22">
        <v>1.2E-2</v>
      </c>
      <c r="CU196" s="22" t="s">
        <v>86</v>
      </c>
      <c r="CV196" s="22" t="s">
        <v>78</v>
      </c>
      <c r="CW196" s="22">
        <v>10.199999999999999</v>
      </c>
      <c r="CX196" s="22">
        <v>0.34100000000000003</v>
      </c>
      <c r="CY196" s="23" t="s">
        <v>78</v>
      </c>
    </row>
    <row r="197" spans="1:103" x14ac:dyDescent="0.2">
      <c r="A197" s="19" t="s">
        <v>280</v>
      </c>
      <c r="B197" s="30">
        <v>17</v>
      </c>
      <c r="C197" s="30">
        <v>18</v>
      </c>
      <c r="D197" s="34" t="s">
        <v>301</v>
      </c>
      <c r="E197" s="32" t="s">
        <v>302</v>
      </c>
      <c r="F197" s="21">
        <v>990045</v>
      </c>
      <c r="G197" s="26" t="s">
        <v>97</v>
      </c>
      <c r="H197" s="22">
        <v>8010</v>
      </c>
      <c r="I197" s="22">
        <v>60</v>
      </c>
      <c r="J197" s="22">
        <v>4.75</v>
      </c>
      <c r="K197" s="22">
        <v>189</v>
      </c>
      <c r="L197" s="22">
        <v>73.900000000000006</v>
      </c>
      <c r="M197" s="22">
        <v>107.5</v>
      </c>
      <c r="N197" s="22">
        <v>57.9</v>
      </c>
      <c r="O197" s="22">
        <v>281</v>
      </c>
      <c r="P197" s="22">
        <v>5.28</v>
      </c>
      <c r="Q197" s="22">
        <v>32.5</v>
      </c>
      <c r="R197" s="22">
        <v>4740</v>
      </c>
      <c r="S197" s="22">
        <v>4.08</v>
      </c>
      <c r="T197" s="22">
        <v>2500</v>
      </c>
      <c r="U197" s="22">
        <v>2810</v>
      </c>
      <c r="V197" s="22">
        <v>942</v>
      </c>
      <c r="W197" s="22">
        <v>76.099999999999994</v>
      </c>
      <c r="X197" s="22">
        <v>8.1999999999999993</v>
      </c>
      <c r="Y197" s="22">
        <v>385</v>
      </c>
      <c r="Z197" s="22">
        <v>7.8</v>
      </c>
      <c r="AA197" s="26" t="s">
        <v>97</v>
      </c>
      <c r="AB197" s="22">
        <v>10.8</v>
      </c>
      <c r="AC197" s="22">
        <v>36.700000000000003</v>
      </c>
      <c r="AD197" s="22">
        <v>197.5</v>
      </c>
      <c r="AE197" s="22">
        <v>0.67</v>
      </c>
      <c r="AF197" s="22">
        <v>7.93</v>
      </c>
      <c r="AG197" s="22">
        <v>40.200000000000003</v>
      </c>
      <c r="AH197" s="22">
        <v>578</v>
      </c>
      <c r="AI197" s="22">
        <v>11.2</v>
      </c>
      <c r="AJ197" s="22">
        <v>895</v>
      </c>
      <c r="AK197" s="22">
        <v>37.700000000000003</v>
      </c>
      <c r="AL197" s="22">
        <v>376</v>
      </c>
      <c r="AM197" s="22">
        <v>18.350000000000001</v>
      </c>
      <c r="AN197" s="22">
        <v>18.649999999999999</v>
      </c>
      <c r="AO197" s="22">
        <v>29.5</v>
      </c>
      <c r="AP197" s="22">
        <v>1.08</v>
      </c>
      <c r="AQ197" s="22">
        <v>0.76</v>
      </c>
      <c r="AR197" s="22">
        <v>0.01</v>
      </c>
      <c r="AS197" s="22">
        <v>1</v>
      </c>
      <c r="AT197" s="22">
        <v>8.9999999999999993E-3</v>
      </c>
      <c r="AU197" s="22">
        <v>1.18</v>
      </c>
      <c r="AV197" s="22">
        <v>1.96</v>
      </c>
      <c r="AW197" s="22">
        <v>8.56</v>
      </c>
      <c r="AX197" s="22">
        <v>1.34</v>
      </c>
      <c r="AY197" s="22">
        <v>3.38</v>
      </c>
      <c r="AZ197" s="22">
        <v>14.5</v>
      </c>
      <c r="BA197" s="22">
        <v>100.28</v>
      </c>
      <c r="BB197" s="22">
        <v>0.01</v>
      </c>
      <c r="BC197" s="22" t="s">
        <v>78</v>
      </c>
      <c r="BD197" s="22" t="s">
        <v>78</v>
      </c>
      <c r="BE197" s="22">
        <v>25</v>
      </c>
      <c r="BF197" s="22" t="s">
        <v>80</v>
      </c>
      <c r="BG197" s="22">
        <v>1.4</v>
      </c>
      <c r="BH197" s="22">
        <v>0.03</v>
      </c>
      <c r="BI197" s="22">
        <v>430</v>
      </c>
      <c r="BJ197" s="22">
        <v>0.437</v>
      </c>
      <c r="BK197" s="22">
        <v>3.3000000000000002E-2</v>
      </c>
      <c r="BL197" s="22">
        <v>0.16</v>
      </c>
      <c r="BM197" s="22">
        <v>0.05</v>
      </c>
      <c r="BN197" s="22">
        <v>0.26800000000000002</v>
      </c>
      <c r="BO197" s="22">
        <v>0.32800000000000001</v>
      </c>
      <c r="BP197" s="22">
        <v>3.4000000000000002E-2</v>
      </c>
      <c r="BQ197" s="22">
        <v>6</v>
      </c>
      <c r="BR197" s="22">
        <v>0.20899999999999999</v>
      </c>
      <c r="BS197" s="22" t="s">
        <v>81</v>
      </c>
      <c r="BT197" s="22">
        <v>8.1000000000000003E-2</v>
      </c>
      <c r="BU197" s="22">
        <v>100</v>
      </c>
      <c r="BV197" s="22">
        <v>0.23899999999999999</v>
      </c>
      <c r="BW197" s="22" t="s">
        <v>82</v>
      </c>
      <c r="BX197" s="22">
        <v>5.8000000000000003E-2</v>
      </c>
      <c r="BY197" s="22">
        <v>714</v>
      </c>
      <c r="BZ197" s="22">
        <v>18.5</v>
      </c>
      <c r="CA197" s="22">
        <v>0.03</v>
      </c>
      <c r="CB197" s="22" t="s">
        <v>84</v>
      </c>
      <c r="CC197" s="22">
        <v>8.9999999999999993E-3</v>
      </c>
      <c r="CD197" s="22">
        <v>0.48</v>
      </c>
      <c r="CE197" s="22">
        <v>0.6</v>
      </c>
      <c r="CF197" s="22" t="s">
        <v>79</v>
      </c>
      <c r="CG197" s="22" t="s">
        <v>85</v>
      </c>
      <c r="CH197" s="22">
        <v>8.4000000000000005E-2</v>
      </c>
      <c r="CI197" s="22">
        <v>1.5</v>
      </c>
      <c r="CJ197" s="22" t="s">
        <v>81</v>
      </c>
      <c r="CK197" s="22">
        <v>10</v>
      </c>
      <c r="CL197" s="22">
        <v>7.9000000000000001E-2</v>
      </c>
      <c r="CM197" s="22" t="s">
        <v>85</v>
      </c>
      <c r="CN197" s="22">
        <v>3.84</v>
      </c>
      <c r="CO197" s="22" t="s">
        <v>81</v>
      </c>
      <c r="CP197" s="22">
        <v>0.03</v>
      </c>
      <c r="CQ197" s="22" t="s">
        <v>81</v>
      </c>
      <c r="CR197" s="22" t="s">
        <v>79</v>
      </c>
      <c r="CS197" s="22">
        <v>4.7E-2</v>
      </c>
      <c r="CT197" s="22">
        <v>1.4999999999999999E-2</v>
      </c>
      <c r="CU197" s="22" t="s">
        <v>86</v>
      </c>
      <c r="CV197" s="22" t="s">
        <v>78</v>
      </c>
      <c r="CW197" s="22">
        <v>7.05</v>
      </c>
      <c r="CX197" s="22">
        <v>0.29299999999999998</v>
      </c>
      <c r="CY197" s="23" t="s">
        <v>78</v>
      </c>
    </row>
    <row r="198" spans="1:103" x14ac:dyDescent="0.2">
      <c r="A198" s="19" t="s">
        <v>280</v>
      </c>
      <c r="B198" s="24">
        <v>18</v>
      </c>
      <c r="C198" s="24">
        <v>19</v>
      </c>
      <c r="D198" s="25" t="s">
        <v>303</v>
      </c>
      <c r="E198" s="25" t="s">
        <v>77</v>
      </c>
      <c r="F198" s="21">
        <v>990045</v>
      </c>
      <c r="G198" s="26" t="s">
        <v>97</v>
      </c>
      <c r="H198" s="22">
        <v>7990</v>
      </c>
      <c r="I198" s="22">
        <v>125</v>
      </c>
      <c r="J198" s="22">
        <v>14.7</v>
      </c>
      <c r="K198" s="22">
        <v>151</v>
      </c>
      <c r="L198" s="22">
        <v>69.8</v>
      </c>
      <c r="M198" s="22">
        <v>88.3</v>
      </c>
      <c r="N198" s="22">
        <v>65.099999999999994</v>
      </c>
      <c r="O198" s="22">
        <v>235</v>
      </c>
      <c r="P198" s="22">
        <v>13.15</v>
      </c>
      <c r="Q198" s="22">
        <v>28.5</v>
      </c>
      <c r="R198" s="22">
        <v>5090</v>
      </c>
      <c r="S198" s="22">
        <v>5.26</v>
      </c>
      <c r="T198" s="26">
        <v>4130</v>
      </c>
      <c r="U198" s="22">
        <v>2580</v>
      </c>
      <c r="V198" s="22">
        <v>862</v>
      </c>
      <c r="W198" s="22">
        <v>232</v>
      </c>
      <c r="X198" s="22">
        <v>10.8</v>
      </c>
      <c r="Y198" s="22">
        <v>333</v>
      </c>
      <c r="Z198" s="22">
        <v>12.4</v>
      </c>
      <c r="AA198" s="22">
        <v>6930</v>
      </c>
      <c r="AB198" s="22">
        <v>13.8</v>
      </c>
      <c r="AC198" s="22">
        <v>30.1</v>
      </c>
      <c r="AD198" s="22">
        <v>170.5</v>
      </c>
      <c r="AE198" s="22">
        <v>1.6</v>
      </c>
      <c r="AF198" s="22">
        <v>7.82</v>
      </c>
      <c r="AG198" s="22">
        <v>33.799999999999997</v>
      </c>
      <c r="AH198" s="22">
        <v>717</v>
      </c>
      <c r="AI198" s="22">
        <v>17.8</v>
      </c>
      <c r="AJ198" s="22">
        <v>840</v>
      </c>
      <c r="AK198" s="22">
        <v>39.700000000000003</v>
      </c>
      <c r="AL198" s="22">
        <v>870</v>
      </c>
      <c r="AM198" s="22">
        <v>23.8</v>
      </c>
      <c r="AN198" s="22">
        <v>18.649999999999999</v>
      </c>
      <c r="AO198" s="22">
        <v>26.1</v>
      </c>
      <c r="AP198" s="22">
        <v>0.57999999999999996</v>
      </c>
      <c r="AQ198" s="22">
        <v>2.14</v>
      </c>
      <c r="AR198" s="22">
        <v>0.02</v>
      </c>
      <c r="AS198" s="22">
        <v>1.78</v>
      </c>
      <c r="AT198" s="22">
        <v>1.7999999999999999E-2</v>
      </c>
      <c r="AU198" s="22">
        <v>2.71</v>
      </c>
      <c r="AV198" s="22">
        <v>1.92</v>
      </c>
      <c r="AW198" s="22">
        <v>5.09</v>
      </c>
      <c r="AX198" s="22">
        <v>0.8</v>
      </c>
      <c r="AY198" s="22">
        <v>1.83</v>
      </c>
      <c r="AZ198" s="22">
        <v>13.25</v>
      </c>
      <c r="BA198" s="22">
        <v>98.69</v>
      </c>
      <c r="BB198" s="22">
        <v>0.01</v>
      </c>
      <c r="BC198" s="22" t="s">
        <v>78</v>
      </c>
      <c r="BD198" s="22" t="s">
        <v>78</v>
      </c>
      <c r="BE198" s="22">
        <v>11</v>
      </c>
      <c r="BF198" s="22" t="s">
        <v>80</v>
      </c>
      <c r="BG198" s="22">
        <v>1.3</v>
      </c>
      <c r="BH198" s="22">
        <v>0.01</v>
      </c>
      <c r="BI198" s="22">
        <v>300</v>
      </c>
      <c r="BJ198" s="22">
        <v>0.57299999999999995</v>
      </c>
      <c r="BK198" s="22">
        <v>2.1000000000000001E-2</v>
      </c>
      <c r="BL198" s="22">
        <v>0.27200000000000002</v>
      </c>
      <c r="BM198" s="22" t="s">
        <v>91</v>
      </c>
      <c r="BN198" s="22">
        <v>0.81100000000000005</v>
      </c>
      <c r="BO198" s="22">
        <v>1.1499999999999999</v>
      </c>
      <c r="BP198" s="22">
        <v>6.7000000000000004E-2</v>
      </c>
      <c r="BQ198" s="22">
        <v>6</v>
      </c>
      <c r="BR198" s="22">
        <v>0.53700000000000003</v>
      </c>
      <c r="BS198" s="22" t="s">
        <v>81</v>
      </c>
      <c r="BT198" s="22">
        <v>0.28799999999999998</v>
      </c>
      <c r="BU198" s="22">
        <v>200</v>
      </c>
      <c r="BV198" s="22">
        <v>0.39600000000000002</v>
      </c>
      <c r="BW198" s="22" t="s">
        <v>82</v>
      </c>
      <c r="BX198" s="22">
        <v>0.12</v>
      </c>
      <c r="BY198" s="22">
        <v>524</v>
      </c>
      <c r="BZ198" s="22">
        <v>22.7</v>
      </c>
      <c r="CA198" s="22">
        <v>0.09</v>
      </c>
      <c r="CB198" s="22">
        <v>70</v>
      </c>
      <c r="CC198" s="22">
        <v>2.5000000000000001E-2</v>
      </c>
      <c r="CD198" s="22">
        <v>0.95</v>
      </c>
      <c r="CE198" s="22">
        <v>0.3</v>
      </c>
      <c r="CF198" s="22" t="s">
        <v>79</v>
      </c>
      <c r="CG198" s="22" t="s">
        <v>85</v>
      </c>
      <c r="CH198" s="22">
        <v>0.14199999999999999</v>
      </c>
      <c r="CI198" s="22">
        <v>1.73</v>
      </c>
      <c r="CJ198" s="22" t="s">
        <v>81</v>
      </c>
      <c r="CK198" s="22">
        <v>30</v>
      </c>
      <c r="CL198" s="22">
        <v>0.16900000000000001</v>
      </c>
      <c r="CM198" s="22" t="s">
        <v>85</v>
      </c>
      <c r="CN198" s="22">
        <v>2.99</v>
      </c>
      <c r="CO198" s="22" t="s">
        <v>81</v>
      </c>
      <c r="CP198" s="22">
        <v>0.08</v>
      </c>
      <c r="CQ198" s="22" t="s">
        <v>81</v>
      </c>
      <c r="CR198" s="22" t="s">
        <v>79</v>
      </c>
      <c r="CS198" s="22">
        <v>0.13</v>
      </c>
      <c r="CT198" s="22">
        <v>0.01</v>
      </c>
      <c r="CU198" s="22" t="s">
        <v>86</v>
      </c>
      <c r="CV198" s="22" t="s">
        <v>78</v>
      </c>
      <c r="CW198" s="22">
        <v>30.4</v>
      </c>
      <c r="CX198" s="22">
        <v>0.67</v>
      </c>
      <c r="CY198" s="23">
        <v>0.01</v>
      </c>
    </row>
    <row r="199" spans="1:103" x14ac:dyDescent="0.2">
      <c r="A199" s="19" t="s">
        <v>280</v>
      </c>
      <c r="B199" s="24">
        <v>19</v>
      </c>
      <c r="C199" s="24">
        <v>20</v>
      </c>
      <c r="D199" s="25" t="s">
        <v>304</v>
      </c>
      <c r="E199" s="25" t="s">
        <v>77</v>
      </c>
      <c r="F199" s="21">
        <v>990045</v>
      </c>
      <c r="G199" s="26" t="s">
        <v>97</v>
      </c>
      <c r="H199" s="26">
        <v>21300</v>
      </c>
      <c r="I199" s="22">
        <v>71</v>
      </c>
      <c r="J199" s="22">
        <v>3.39</v>
      </c>
      <c r="K199" s="22">
        <v>248</v>
      </c>
      <c r="L199" s="22">
        <v>84.4</v>
      </c>
      <c r="M199" s="22">
        <v>191</v>
      </c>
      <c r="N199" s="22">
        <v>41.6</v>
      </c>
      <c r="O199" s="22">
        <v>472</v>
      </c>
      <c r="P199" s="22">
        <v>3.42</v>
      </c>
      <c r="Q199" s="22">
        <v>38.700000000000003</v>
      </c>
      <c r="R199" s="26">
        <v>15250</v>
      </c>
      <c r="S199" s="22">
        <v>4.2300000000000004</v>
      </c>
      <c r="T199" s="26">
        <v>5750</v>
      </c>
      <c r="U199" s="22">
        <v>6480</v>
      </c>
      <c r="V199" s="26">
        <v>1905</v>
      </c>
      <c r="W199" s="22">
        <v>41.2</v>
      </c>
      <c r="X199" s="22">
        <v>9.1</v>
      </c>
      <c r="Y199" s="22">
        <v>742</v>
      </c>
      <c r="Z199" s="22">
        <v>8.1</v>
      </c>
      <c r="AA199" s="22">
        <v>8860</v>
      </c>
      <c r="AB199" s="22">
        <v>7.6</v>
      </c>
      <c r="AC199" s="22">
        <v>55</v>
      </c>
      <c r="AD199" s="22">
        <v>325</v>
      </c>
      <c r="AE199" s="22">
        <v>0.56000000000000005</v>
      </c>
      <c r="AF199" s="22">
        <v>8.61</v>
      </c>
      <c r="AG199" s="22">
        <v>49.5</v>
      </c>
      <c r="AH199" s="22">
        <v>687</v>
      </c>
      <c r="AI199" s="22">
        <v>19.600000000000001</v>
      </c>
      <c r="AJ199" s="22">
        <v>938</v>
      </c>
      <c r="AK199" s="22">
        <v>37.700000000000003</v>
      </c>
      <c r="AL199" s="22">
        <v>186</v>
      </c>
      <c r="AM199" s="22">
        <v>11.45</v>
      </c>
      <c r="AN199" s="22">
        <v>11.95</v>
      </c>
      <c r="AO199" s="22">
        <v>36.5</v>
      </c>
      <c r="AP199" s="22">
        <v>0.83</v>
      </c>
      <c r="AQ199" s="22">
        <v>0.48</v>
      </c>
      <c r="AR199" s="22" t="s">
        <v>78</v>
      </c>
      <c r="AS199" s="22">
        <v>0.56999999999999995</v>
      </c>
      <c r="AT199" s="22">
        <v>1.0999999999999999E-2</v>
      </c>
      <c r="AU199" s="22">
        <v>0.95</v>
      </c>
      <c r="AV199" s="22">
        <v>5.53</v>
      </c>
      <c r="AW199" s="22">
        <v>8.4700000000000006</v>
      </c>
      <c r="AX199" s="22">
        <v>1.02</v>
      </c>
      <c r="AY199" s="22">
        <v>3.29</v>
      </c>
      <c r="AZ199" s="22">
        <v>13.85</v>
      </c>
      <c r="BA199" s="22">
        <v>94.9</v>
      </c>
      <c r="BB199" s="22">
        <v>0.01</v>
      </c>
      <c r="BC199" s="22" t="s">
        <v>78</v>
      </c>
      <c r="BD199" s="22" t="s">
        <v>78</v>
      </c>
      <c r="BE199" s="22">
        <v>11</v>
      </c>
      <c r="BF199" s="22" t="s">
        <v>80</v>
      </c>
      <c r="BG199" s="22">
        <v>1.8</v>
      </c>
      <c r="BH199" s="22">
        <v>0.02</v>
      </c>
      <c r="BI199" s="22">
        <v>460</v>
      </c>
      <c r="BJ199" s="22">
        <v>0.54400000000000004</v>
      </c>
      <c r="BK199" s="22">
        <v>1.7999999999999999E-2</v>
      </c>
      <c r="BL199" s="22">
        <v>0.13200000000000001</v>
      </c>
      <c r="BM199" s="22">
        <v>0.11</v>
      </c>
      <c r="BN199" s="22">
        <v>0.14799999999999999</v>
      </c>
      <c r="BO199" s="22">
        <v>0.16900000000000001</v>
      </c>
      <c r="BP199" s="22">
        <v>2.4E-2</v>
      </c>
      <c r="BQ199" s="22" t="s">
        <v>79</v>
      </c>
      <c r="BR199" s="22">
        <v>0.11700000000000001</v>
      </c>
      <c r="BS199" s="22" t="s">
        <v>81</v>
      </c>
      <c r="BT199" s="22">
        <v>0.04</v>
      </c>
      <c r="BU199" s="22">
        <v>60</v>
      </c>
      <c r="BV199" s="22">
        <v>0.36699999999999999</v>
      </c>
      <c r="BW199" s="22" t="s">
        <v>82</v>
      </c>
      <c r="BX199" s="22">
        <v>2.1000000000000001E-2</v>
      </c>
      <c r="BY199" s="22">
        <v>437</v>
      </c>
      <c r="BZ199" s="22">
        <v>16.600000000000001</v>
      </c>
      <c r="CA199" s="22">
        <v>0.06</v>
      </c>
      <c r="CB199" s="22">
        <v>50</v>
      </c>
      <c r="CC199" s="22" t="s">
        <v>81</v>
      </c>
      <c r="CD199" s="22">
        <v>0.38</v>
      </c>
      <c r="CE199" s="22">
        <v>0.7</v>
      </c>
      <c r="CF199" s="22" t="s">
        <v>79</v>
      </c>
      <c r="CG199" s="22" t="s">
        <v>85</v>
      </c>
      <c r="CH199" s="22">
        <v>7.9000000000000001E-2</v>
      </c>
      <c r="CI199" s="22">
        <v>1.03</v>
      </c>
      <c r="CJ199" s="22" t="s">
        <v>81</v>
      </c>
      <c r="CK199" s="22">
        <v>10</v>
      </c>
      <c r="CL199" s="22">
        <v>7.0999999999999994E-2</v>
      </c>
      <c r="CM199" s="22" t="s">
        <v>85</v>
      </c>
      <c r="CN199" s="22">
        <v>4.22</v>
      </c>
      <c r="CO199" s="22">
        <v>0.157</v>
      </c>
      <c r="CP199" s="22">
        <v>1.6E-2</v>
      </c>
      <c r="CQ199" s="22" t="s">
        <v>81</v>
      </c>
      <c r="CR199" s="22" t="s">
        <v>79</v>
      </c>
      <c r="CS199" s="22">
        <v>0.02</v>
      </c>
      <c r="CT199" s="22">
        <v>6.0000000000000001E-3</v>
      </c>
      <c r="CU199" s="22" t="s">
        <v>86</v>
      </c>
      <c r="CV199" s="22" t="s">
        <v>78</v>
      </c>
      <c r="CW199" s="22">
        <v>3.59</v>
      </c>
      <c r="CX199" s="22">
        <v>0.123</v>
      </c>
      <c r="CY199" s="23" t="s">
        <v>78</v>
      </c>
    </row>
    <row r="200" spans="1:103" x14ac:dyDescent="0.2">
      <c r="A200" s="19" t="s">
        <v>280</v>
      </c>
      <c r="B200" s="24">
        <v>20</v>
      </c>
      <c r="C200" s="24">
        <v>21</v>
      </c>
      <c r="D200" s="25" t="s">
        <v>305</v>
      </c>
      <c r="E200" s="25" t="s">
        <v>77</v>
      </c>
      <c r="F200" s="21">
        <v>990045</v>
      </c>
      <c r="G200" s="26" t="s">
        <v>97</v>
      </c>
      <c r="H200" s="26">
        <v>26900</v>
      </c>
      <c r="I200" s="22">
        <v>21</v>
      </c>
      <c r="J200" s="22">
        <v>0.47</v>
      </c>
      <c r="K200" s="22">
        <v>251</v>
      </c>
      <c r="L200" s="22">
        <v>89.8</v>
      </c>
      <c r="M200" s="22">
        <v>186</v>
      </c>
      <c r="N200" s="22">
        <v>27</v>
      </c>
      <c r="O200" s="22">
        <v>464</v>
      </c>
      <c r="P200" s="22">
        <v>2.21</v>
      </c>
      <c r="Q200" s="22">
        <v>40.200000000000003</v>
      </c>
      <c r="R200" s="26">
        <v>20700</v>
      </c>
      <c r="S200" s="22">
        <v>5.07</v>
      </c>
      <c r="T200" s="26">
        <v>3870</v>
      </c>
      <c r="U200" s="22">
        <v>6770</v>
      </c>
      <c r="V200" s="26">
        <v>2290</v>
      </c>
      <c r="W200" s="22">
        <v>5.6</v>
      </c>
      <c r="X200" s="22">
        <v>4.9000000000000004</v>
      </c>
      <c r="Y200" s="22">
        <v>744</v>
      </c>
      <c r="Z200" s="22">
        <v>11.6</v>
      </c>
      <c r="AA200" s="22">
        <v>5590</v>
      </c>
      <c r="AB200" s="22">
        <v>1.3</v>
      </c>
      <c r="AC200" s="22">
        <v>55.7</v>
      </c>
      <c r="AD200" s="22">
        <v>357</v>
      </c>
      <c r="AE200" s="22">
        <v>0.13</v>
      </c>
      <c r="AF200" s="22">
        <v>9.84</v>
      </c>
      <c r="AG200" s="22">
        <v>52.9</v>
      </c>
      <c r="AH200" s="22">
        <v>897</v>
      </c>
      <c r="AI200" s="22">
        <v>11.6</v>
      </c>
      <c r="AJ200" s="22">
        <v>1010</v>
      </c>
      <c r="AK200" s="22">
        <v>46.6</v>
      </c>
      <c r="AL200" s="22">
        <v>61</v>
      </c>
      <c r="AM200" s="22">
        <v>4.32</v>
      </c>
      <c r="AN200" s="22">
        <v>4.75</v>
      </c>
      <c r="AO200" s="22">
        <v>45.8</v>
      </c>
      <c r="AP200" s="22">
        <v>0.48</v>
      </c>
      <c r="AQ200" s="22">
        <v>0.11</v>
      </c>
      <c r="AR200" s="22" t="s">
        <v>78</v>
      </c>
      <c r="AS200" s="22">
        <v>0.09</v>
      </c>
      <c r="AT200" s="22">
        <v>4.0000000000000001E-3</v>
      </c>
      <c r="AU200" s="22">
        <v>0.21</v>
      </c>
      <c r="AV200" s="22">
        <v>12.4</v>
      </c>
      <c r="AW200" s="22">
        <v>6.99</v>
      </c>
      <c r="AX200" s="22">
        <v>0.63</v>
      </c>
      <c r="AY200" s="22">
        <v>4.1100000000000003</v>
      </c>
      <c r="AZ200" s="22">
        <v>13</v>
      </c>
      <c r="BA200" s="22">
        <v>92.89</v>
      </c>
      <c r="BB200" s="22">
        <v>0.01</v>
      </c>
      <c r="BC200" s="22" t="s">
        <v>78</v>
      </c>
      <c r="BD200" s="22" t="s">
        <v>78</v>
      </c>
      <c r="BE200" s="22">
        <v>6</v>
      </c>
      <c r="BF200" s="22" t="s">
        <v>80</v>
      </c>
      <c r="BG200" s="22">
        <v>1.6</v>
      </c>
      <c r="BH200" s="22">
        <v>0.01</v>
      </c>
      <c r="BI200" s="22">
        <v>280</v>
      </c>
      <c r="BJ200" s="22">
        <v>0.1</v>
      </c>
      <c r="BK200" s="22" t="s">
        <v>81</v>
      </c>
      <c r="BL200" s="22">
        <v>1.7999999999999999E-2</v>
      </c>
      <c r="BM200" s="22">
        <v>7.0000000000000007E-2</v>
      </c>
      <c r="BN200" s="22">
        <v>0.05</v>
      </c>
      <c r="BO200" s="22">
        <v>5.2999999999999999E-2</v>
      </c>
      <c r="BP200" s="22">
        <v>8.0000000000000002E-3</v>
      </c>
      <c r="BQ200" s="22" t="s">
        <v>79</v>
      </c>
      <c r="BR200" s="22">
        <v>3.5999999999999997E-2</v>
      </c>
      <c r="BS200" s="22" t="s">
        <v>81</v>
      </c>
      <c r="BT200" s="22">
        <v>1.2E-2</v>
      </c>
      <c r="BU200" s="22">
        <v>20</v>
      </c>
      <c r="BV200" s="22">
        <v>9.6000000000000002E-2</v>
      </c>
      <c r="BW200" s="22" t="s">
        <v>82</v>
      </c>
      <c r="BX200" s="22">
        <v>8.0000000000000002E-3</v>
      </c>
      <c r="BY200" s="22">
        <v>177</v>
      </c>
      <c r="BZ200" s="22">
        <v>2.7</v>
      </c>
      <c r="CA200" s="22">
        <v>0.03</v>
      </c>
      <c r="CB200" s="22" t="s">
        <v>84</v>
      </c>
      <c r="CC200" s="22" t="s">
        <v>81</v>
      </c>
      <c r="CD200" s="22">
        <v>0.06</v>
      </c>
      <c r="CE200" s="22">
        <v>0.5</v>
      </c>
      <c r="CF200" s="22" t="s">
        <v>79</v>
      </c>
      <c r="CG200" s="22" t="s">
        <v>85</v>
      </c>
      <c r="CH200" s="22">
        <v>2.3E-2</v>
      </c>
      <c r="CI200" s="22">
        <v>0.31</v>
      </c>
      <c r="CJ200" s="22" t="s">
        <v>81</v>
      </c>
      <c r="CK200" s="22" t="s">
        <v>80</v>
      </c>
      <c r="CL200" s="22">
        <v>1.0999999999999999E-2</v>
      </c>
      <c r="CM200" s="22" t="s">
        <v>85</v>
      </c>
      <c r="CN200" s="22">
        <v>1.48</v>
      </c>
      <c r="CO200" s="22" t="s">
        <v>81</v>
      </c>
      <c r="CP200" s="22">
        <v>5.0000000000000001E-3</v>
      </c>
      <c r="CQ200" s="22" t="s">
        <v>81</v>
      </c>
      <c r="CR200" s="22" t="s">
        <v>79</v>
      </c>
      <c r="CS200" s="22">
        <v>8.0000000000000002E-3</v>
      </c>
      <c r="CT200" s="22" t="s">
        <v>81</v>
      </c>
      <c r="CU200" s="22" t="s">
        <v>86</v>
      </c>
      <c r="CV200" s="22" t="s">
        <v>78</v>
      </c>
      <c r="CW200" s="22">
        <v>0.98</v>
      </c>
      <c r="CX200" s="22">
        <v>4.5999999999999999E-2</v>
      </c>
      <c r="CY200" s="23" t="s">
        <v>78</v>
      </c>
    </row>
    <row r="201" spans="1:103" x14ac:dyDescent="0.2">
      <c r="A201" s="19" t="s">
        <v>280</v>
      </c>
      <c r="B201" s="24">
        <v>21</v>
      </c>
      <c r="C201" s="24">
        <v>22</v>
      </c>
      <c r="D201" s="25" t="s">
        <v>306</v>
      </c>
      <c r="E201" s="25" t="s">
        <v>77</v>
      </c>
      <c r="F201" s="21">
        <v>990045</v>
      </c>
      <c r="G201" s="26" t="s">
        <v>97</v>
      </c>
      <c r="H201" s="26">
        <v>21800</v>
      </c>
      <c r="I201" s="22">
        <v>27</v>
      </c>
      <c r="J201" s="22">
        <v>1.26</v>
      </c>
      <c r="K201" s="22">
        <v>227</v>
      </c>
      <c r="L201" s="22">
        <v>82.5</v>
      </c>
      <c r="M201" s="22">
        <v>177.5</v>
      </c>
      <c r="N201" s="22">
        <v>40.200000000000003</v>
      </c>
      <c r="O201" s="22">
        <v>430</v>
      </c>
      <c r="P201" s="22">
        <v>7.08</v>
      </c>
      <c r="Q201" s="22">
        <v>36.799999999999997</v>
      </c>
      <c r="R201" s="26">
        <v>14950</v>
      </c>
      <c r="S201" s="22">
        <v>4.2</v>
      </c>
      <c r="T201" s="22">
        <v>2100</v>
      </c>
      <c r="U201" s="22">
        <v>6440</v>
      </c>
      <c r="V201" s="26">
        <v>2030</v>
      </c>
      <c r="W201" s="22">
        <v>13.7</v>
      </c>
      <c r="X201" s="22">
        <v>14.4</v>
      </c>
      <c r="Y201" s="22">
        <v>714</v>
      </c>
      <c r="Z201" s="22">
        <v>17.5</v>
      </c>
      <c r="AA201" s="22">
        <v>4280</v>
      </c>
      <c r="AB201" s="22">
        <v>2.6</v>
      </c>
      <c r="AC201" s="22">
        <v>49.9</v>
      </c>
      <c r="AD201" s="22">
        <v>255</v>
      </c>
      <c r="AE201" s="22">
        <v>0.48</v>
      </c>
      <c r="AF201" s="22">
        <v>8.77</v>
      </c>
      <c r="AG201" s="22">
        <v>29.5</v>
      </c>
      <c r="AH201" s="22">
        <v>1060</v>
      </c>
      <c r="AI201" s="22">
        <v>9.6999999999999993</v>
      </c>
      <c r="AJ201" s="22">
        <v>941</v>
      </c>
      <c r="AK201" s="22">
        <v>40.5</v>
      </c>
      <c r="AL201" s="22">
        <v>298</v>
      </c>
      <c r="AM201" s="22">
        <v>12.5</v>
      </c>
      <c r="AN201" s="22">
        <v>8.67</v>
      </c>
      <c r="AO201" s="22">
        <v>35.6</v>
      </c>
      <c r="AP201" s="22">
        <v>0.5</v>
      </c>
      <c r="AQ201" s="22">
        <v>0.19</v>
      </c>
      <c r="AR201" s="22" t="s">
        <v>78</v>
      </c>
      <c r="AS201" s="22">
        <v>0.41</v>
      </c>
      <c r="AT201" s="22">
        <v>5.0000000000000001E-3</v>
      </c>
      <c r="AU201" s="22">
        <v>0.82</v>
      </c>
      <c r="AV201" s="22">
        <v>12</v>
      </c>
      <c r="AW201" s="22">
        <v>6.24</v>
      </c>
      <c r="AX201" s="22">
        <v>0.5</v>
      </c>
      <c r="AY201" s="22">
        <v>3.86</v>
      </c>
      <c r="AZ201" s="22">
        <v>13.2</v>
      </c>
      <c r="BA201" s="22">
        <v>94.5</v>
      </c>
      <c r="BB201" s="22">
        <v>0.01</v>
      </c>
      <c r="BC201" s="22" t="s">
        <v>78</v>
      </c>
      <c r="BD201" s="22" t="s">
        <v>78</v>
      </c>
      <c r="BE201" s="22">
        <v>5</v>
      </c>
      <c r="BF201" s="22" t="s">
        <v>80</v>
      </c>
      <c r="BG201" s="22">
        <v>1.5</v>
      </c>
      <c r="BH201" s="22">
        <v>0.01</v>
      </c>
      <c r="BI201" s="22">
        <v>600</v>
      </c>
      <c r="BJ201" s="22">
        <v>0.14699999999999999</v>
      </c>
      <c r="BK201" s="22" t="s">
        <v>81</v>
      </c>
      <c r="BL201" s="22">
        <v>7.5999999999999998E-2</v>
      </c>
      <c r="BM201" s="22">
        <v>0.08</v>
      </c>
      <c r="BN201" s="22">
        <v>2.8000000000000001E-2</v>
      </c>
      <c r="BO201" s="22">
        <v>4.2999999999999997E-2</v>
      </c>
      <c r="BP201" s="22">
        <v>7.0000000000000001E-3</v>
      </c>
      <c r="BQ201" s="22" t="s">
        <v>79</v>
      </c>
      <c r="BR201" s="22">
        <v>0.03</v>
      </c>
      <c r="BS201" s="22" t="s">
        <v>81</v>
      </c>
      <c r="BT201" s="22">
        <v>8.9999999999999993E-3</v>
      </c>
      <c r="BU201" s="22">
        <v>20</v>
      </c>
      <c r="BV201" s="22">
        <v>0.123</v>
      </c>
      <c r="BW201" s="22" t="s">
        <v>82</v>
      </c>
      <c r="BX201" s="22">
        <v>5.0000000000000001E-3</v>
      </c>
      <c r="BY201" s="22">
        <v>169</v>
      </c>
      <c r="BZ201" s="22">
        <v>5.2</v>
      </c>
      <c r="CA201" s="22">
        <v>0.04</v>
      </c>
      <c r="CB201" s="22" t="s">
        <v>84</v>
      </c>
      <c r="CC201" s="22" t="s">
        <v>81</v>
      </c>
      <c r="CD201" s="22">
        <v>0.09</v>
      </c>
      <c r="CE201" s="22">
        <v>0.3</v>
      </c>
      <c r="CF201" s="22" t="s">
        <v>79</v>
      </c>
      <c r="CG201" s="22" t="s">
        <v>85</v>
      </c>
      <c r="CH201" s="22">
        <v>2.7E-2</v>
      </c>
      <c r="CI201" s="22">
        <v>0.33</v>
      </c>
      <c r="CJ201" s="22" t="s">
        <v>81</v>
      </c>
      <c r="CK201" s="22" t="s">
        <v>80</v>
      </c>
      <c r="CL201" s="22">
        <v>0.02</v>
      </c>
      <c r="CM201" s="22" t="s">
        <v>85</v>
      </c>
      <c r="CN201" s="22">
        <v>3.8</v>
      </c>
      <c r="CO201" s="22" t="s">
        <v>81</v>
      </c>
      <c r="CP201" s="22">
        <v>3.0000000000000001E-3</v>
      </c>
      <c r="CQ201" s="22" t="s">
        <v>81</v>
      </c>
      <c r="CR201" s="22" t="s">
        <v>79</v>
      </c>
      <c r="CS201" s="22">
        <v>6.0000000000000001E-3</v>
      </c>
      <c r="CT201" s="22" t="s">
        <v>81</v>
      </c>
      <c r="CU201" s="22" t="s">
        <v>86</v>
      </c>
      <c r="CV201" s="22" t="s">
        <v>78</v>
      </c>
      <c r="CW201" s="22">
        <v>1.335</v>
      </c>
      <c r="CX201" s="22">
        <v>2.7E-2</v>
      </c>
      <c r="CY201" s="23" t="s">
        <v>78</v>
      </c>
    </row>
    <row r="202" spans="1:103" x14ac:dyDescent="0.2">
      <c r="A202" s="19" t="s">
        <v>280</v>
      </c>
      <c r="B202" s="24">
        <v>22</v>
      </c>
      <c r="C202" s="24">
        <v>23</v>
      </c>
      <c r="D202" s="25" t="s">
        <v>307</v>
      </c>
      <c r="E202" s="25" t="s">
        <v>77</v>
      </c>
      <c r="F202" s="21">
        <v>990045</v>
      </c>
      <c r="G202" s="26" t="s">
        <v>97</v>
      </c>
      <c r="H202" s="26">
        <v>11200</v>
      </c>
      <c r="I202" s="22">
        <v>40</v>
      </c>
      <c r="J202" s="22">
        <v>1.62</v>
      </c>
      <c r="K202" s="22">
        <v>175</v>
      </c>
      <c r="L202" s="22">
        <v>66.5</v>
      </c>
      <c r="M202" s="22">
        <v>123.5</v>
      </c>
      <c r="N202" s="22">
        <v>45.6</v>
      </c>
      <c r="O202" s="22">
        <v>309</v>
      </c>
      <c r="P202" s="22">
        <v>10.35</v>
      </c>
      <c r="Q202" s="22">
        <v>29.4</v>
      </c>
      <c r="R202" s="22">
        <v>6440</v>
      </c>
      <c r="S202" s="22">
        <v>3.92</v>
      </c>
      <c r="T202" s="26">
        <v>2890</v>
      </c>
      <c r="U202" s="22">
        <v>4040</v>
      </c>
      <c r="V202" s="26">
        <v>1105</v>
      </c>
      <c r="W202" s="22">
        <v>50.6</v>
      </c>
      <c r="X202" s="22">
        <v>10.199999999999999</v>
      </c>
      <c r="Y202" s="22">
        <v>483</v>
      </c>
      <c r="Z202" s="22">
        <v>9.3000000000000007</v>
      </c>
      <c r="AA202" s="22">
        <v>5360</v>
      </c>
      <c r="AB202" s="22">
        <v>5.5</v>
      </c>
      <c r="AC202" s="22">
        <v>37.299999999999997</v>
      </c>
      <c r="AD202" s="22">
        <v>203</v>
      </c>
      <c r="AE202" s="22">
        <v>0.7</v>
      </c>
      <c r="AF202" s="22">
        <v>7.46</v>
      </c>
      <c r="AG202" s="22">
        <v>35.700000000000003</v>
      </c>
      <c r="AH202" s="22">
        <v>1115</v>
      </c>
      <c r="AI202" s="22">
        <v>9.1</v>
      </c>
      <c r="AJ202" s="22">
        <v>785</v>
      </c>
      <c r="AK202" s="22">
        <v>34.200000000000003</v>
      </c>
      <c r="AL202" s="22">
        <v>690</v>
      </c>
      <c r="AM202" s="22">
        <v>16</v>
      </c>
      <c r="AN202" s="22">
        <v>11.75</v>
      </c>
      <c r="AO202" s="22">
        <v>30.6</v>
      </c>
      <c r="AP202" s="22">
        <v>0.87</v>
      </c>
      <c r="AQ202" s="22">
        <v>0.5</v>
      </c>
      <c r="AR202" s="22" t="s">
        <v>78</v>
      </c>
      <c r="AS202" s="22">
        <v>1.56</v>
      </c>
      <c r="AT202" s="22">
        <v>6.0000000000000001E-3</v>
      </c>
      <c r="AU202" s="22">
        <v>1.18</v>
      </c>
      <c r="AV202" s="22">
        <v>11.2</v>
      </c>
      <c r="AW202" s="22">
        <v>6.24</v>
      </c>
      <c r="AX202" s="22">
        <v>0.59</v>
      </c>
      <c r="AY202" s="22">
        <v>4.91</v>
      </c>
      <c r="AZ202" s="22">
        <v>12.8</v>
      </c>
      <c r="BA202" s="22">
        <v>98.21</v>
      </c>
      <c r="BB202" s="22" t="s">
        <v>78</v>
      </c>
      <c r="BC202" s="22" t="s">
        <v>78</v>
      </c>
      <c r="BD202" s="22" t="s">
        <v>78</v>
      </c>
      <c r="BE202" s="22">
        <v>5</v>
      </c>
      <c r="BF202" s="22" t="s">
        <v>80</v>
      </c>
      <c r="BG202" s="22">
        <v>1.4</v>
      </c>
      <c r="BH202" s="22" t="s">
        <v>78</v>
      </c>
      <c r="BI202" s="22">
        <v>570</v>
      </c>
      <c r="BJ202" s="22">
        <v>7.8E-2</v>
      </c>
      <c r="BK202" s="22">
        <v>1.9E-2</v>
      </c>
      <c r="BL202" s="22">
        <v>6.9000000000000006E-2</v>
      </c>
      <c r="BM202" s="22">
        <v>0.06</v>
      </c>
      <c r="BN202" s="22">
        <v>1.7999999999999999E-2</v>
      </c>
      <c r="BO202" s="22">
        <v>2.5000000000000001E-2</v>
      </c>
      <c r="BP202" s="22" t="s">
        <v>92</v>
      </c>
      <c r="BQ202" s="22" t="s">
        <v>79</v>
      </c>
      <c r="BR202" s="22">
        <v>1.2E-2</v>
      </c>
      <c r="BS202" s="22" t="s">
        <v>81</v>
      </c>
      <c r="BT202" s="22">
        <v>6.0000000000000001E-3</v>
      </c>
      <c r="BU202" s="22">
        <v>30</v>
      </c>
      <c r="BV202" s="22">
        <v>2.1000000000000001E-2</v>
      </c>
      <c r="BW202" s="22" t="s">
        <v>82</v>
      </c>
      <c r="BX202" s="22">
        <v>3.0000000000000001E-3</v>
      </c>
      <c r="BY202" s="22">
        <v>149</v>
      </c>
      <c r="BZ202" s="22">
        <v>11.9</v>
      </c>
      <c r="CA202" s="22">
        <v>0.03</v>
      </c>
      <c r="CB202" s="22" t="s">
        <v>84</v>
      </c>
      <c r="CC202" s="22" t="s">
        <v>81</v>
      </c>
      <c r="CD202" s="22" t="s">
        <v>85</v>
      </c>
      <c r="CE202" s="22">
        <v>0.3</v>
      </c>
      <c r="CF202" s="22" t="s">
        <v>79</v>
      </c>
      <c r="CG202" s="22" t="s">
        <v>85</v>
      </c>
      <c r="CH202" s="22">
        <v>1.2999999999999999E-2</v>
      </c>
      <c r="CI202" s="22">
        <v>0.28000000000000003</v>
      </c>
      <c r="CJ202" s="22" t="s">
        <v>81</v>
      </c>
      <c r="CK202" s="22" t="s">
        <v>80</v>
      </c>
      <c r="CL202" s="22">
        <v>5.0000000000000001E-3</v>
      </c>
      <c r="CM202" s="22" t="s">
        <v>85</v>
      </c>
      <c r="CN202" s="22">
        <v>4.0199999999999996</v>
      </c>
      <c r="CO202" s="22" t="s">
        <v>81</v>
      </c>
      <c r="CP202" s="22">
        <v>2E-3</v>
      </c>
      <c r="CQ202" s="22" t="s">
        <v>81</v>
      </c>
      <c r="CR202" s="22" t="s">
        <v>79</v>
      </c>
      <c r="CS202" s="22">
        <v>4.0000000000000001E-3</v>
      </c>
      <c r="CT202" s="22" t="s">
        <v>81</v>
      </c>
      <c r="CU202" s="22" t="s">
        <v>86</v>
      </c>
      <c r="CV202" s="22" t="s">
        <v>78</v>
      </c>
      <c r="CW202" s="22">
        <v>0.73699999999999999</v>
      </c>
      <c r="CX202" s="22">
        <v>1.6E-2</v>
      </c>
      <c r="CY202" s="23" t="s">
        <v>78</v>
      </c>
    </row>
    <row r="203" spans="1:103" x14ac:dyDescent="0.2">
      <c r="A203" s="19" t="s">
        <v>280</v>
      </c>
      <c r="B203" s="24">
        <v>23</v>
      </c>
      <c r="C203" s="24">
        <v>24</v>
      </c>
      <c r="D203" s="25" t="s">
        <v>308</v>
      </c>
      <c r="E203" s="25" t="s">
        <v>77</v>
      </c>
      <c r="F203" s="21">
        <v>990045</v>
      </c>
      <c r="G203" s="26" t="s">
        <v>97</v>
      </c>
      <c r="H203" s="22">
        <v>5050</v>
      </c>
      <c r="I203" s="22">
        <v>97</v>
      </c>
      <c r="J203" s="22">
        <v>2.4700000000000002</v>
      </c>
      <c r="K203" s="22">
        <v>76</v>
      </c>
      <c r="L203" s="22">
        <v>28.4</v>
      </c>
      <c r="M203" s="22">
        <v>54.8</v>
      </c>
      <c r="N203" s="22">
        <v>34.799999999999997</v>
      </c>
      <c r="O203" s="22">
        <v>135.5</v>
      </c>
      <c r="P203" s="22">
        <v>3.01</v>
      </c>
      <c r="Q203" s="22">
        <v>12.5</v>
      </c>
      <c r="R203" s="22">
        <v>2940</v>
      </c>
      <c r="S203" s="22">
        <v>1.63</v>
      </c>
      <c r="T203" s="22">
        <v>2490</v>
      </c>
      <c r="U203" s="22">
        <v>1720</v>
      </c>
      <c r="V203" s="22">
        <v>526</v>
      </c>
      <c r="W203" s="22">
        <v>187.5</v>
      </c>
      <c r="X203" s="22">
        <v>6.3</v>
      </c>
      <c r="Y203" s="22">
        <v>220</v>
      </c>
      <c r="Z203" s="22">
        <v>4.4000000000000004</v>
      </c>
      <c r="AA203" s="22">
        <v>2810</v>
      </c>
      <c r="AB203" s="22">
        <v>7.7</v>
      </c>
      <c r="AC203" s="22">
        <v>16.149999999999999</v>
      </c>
      <c r="AD203" s="22">
        <v>93.5</v>
      </c>
      <c r="AE203" s="22">
        <v>0.75</v>
      </c>
      <c r="AF203" s="22">
        <v>3.28</v>
      </c>
      <c r="AG203" s="22">
        <v>24.9</v>
      </c>
      <c r="AH203" s="22">
        <v>610</v>
      </c>
      <c r="AI203" s="22">
        <v>12.9</v>
      </c>
      <c r="AJ203" s="22">
        <v>325</v>
      </c>
      <c r="AK203" s="22">
        <v>14.35</v>
      </c>
      <c r="AL203" s="22">
        <v>178</v>
      </c>
      <c r="AM203" s="22">
        <v>30.3</v>
      </c>
      <c r="AN203" s="22">
        <v>11.4</v>
      </c>
      <c r="AO203" s="22">
        <v>24.4</v>
      </c>
      <c r="AP203" s="22">
        <v>2.1800000000000002</v>
      </c>
      <c r="AQ203" s="22">
        <v>1.42</v>
      </c>
      <c r="AR203" s="22">
        <v>0.11</v>
      </c>
      <c r="AS203" s="22">
        <v>6.13</v>
      </c>
      <c r="AT203" s="22">
        <v>1.4E-2</v>
      </c>
      <c r="AU203" s="22">
        <v>1.3</v>
      </c>
      <c r="AV203" s="22">
        <v>4.8</v>
      </c>
      <c r="AW203" s="22">
        <v>4.49</v>
      </c>
      <c r="AX203" s="22">
        <v>0.33</v>
      </c>
      <c r="AY203" s="22">
        <v>2.41</v>
      </c>
      <c r="AZ203" s="22">
        <v>9.49</v>
      </c>
      <c r="BA203" s="22">
        <v>98.77</v>
      </c>
      <c r="BB203" s="22">
        <v>0.01</v>
      </c>
      <c r="BC203" s="22" t="s">
        <v>78</v>
      </c>
      <c r="BD203" s="22" t="s">
        <v>78</v>
      </c>
      <c r="BE203" s="22" t="s">
        <v>79</v>
      </c>
      <c r="BF203" s="22" t="s">
        <v>80</v>
      </c>
      <c r="BG203" s="22">
        <v>2</v>
      </c>
      <c r="BH203" s="22" t="s">
        <v>78</v>
      </c>
      <c r="BI203" s="22">
        <v>2010</v>
      </c>
      <c r="BJ203" s="22">
        <v>3.6999999999999998E-2</v>
      </c>
      <c r="BK203" s="22" t="s">
        <v>81</v>
      </c>
      <c r="BL203" s="22" t="s">
        <v>81</v>
      </c>
      <c r="BM203" s="22">
        <v>0.06</v>
      </c>
      <c r="BN203" s="22">
        <v>8.0000000000000002E-3</v>
      </c>
      <c r="BO203" s="22">
        <v>8.0000000000000002E-3</v>
      </c>
      <c r="BP203" s="22" t="s">
        <v>92</v>
      </c>
      <c r="BQ203" s="22" t="s">
        <v>79</v>
      </c>
      <c r="BR203" s="22">
        <v>0.01</v>
      </c>
      <c r="BS203" s="22" t="s">
        <v>81</v>
      </c>
      <c r="BT203" s="22">
        <v>2E-3</v>
      </c>
      <c r="BU203" s="22">
        <v>90</v>
      </c>
      <c r="BV203" s="22">
        <v>0.02</v>
      </c>
      <c r="BW203" s="22" t="s">
        <v>82</v>
      </c>
      <c r="BX203" s="22">
        <v>2E-3</v>
      </c>
      <c r="BY203" s="22">
        <v>389</v>
      </c>
      <c r="BZ203" s="22">
        <v>1.3</v>
      </c>
      <c r="CA203" s="22">
        <v>0.06</v>
      </c>
      <c r="CB203" s="22" t="s">
        <v>84</v>
      </c>
      <c r="CC203" s="22" t="s">
        <v>81</v>
      </c>
      <c r="CD203" s="22" t="s">
        <v>85</v>
      </c>
      <c r="CE203" s="22">
        <v>0.5</v>
      </c>
      <c r="CF203" s="22">
        <v>5</v>
      </c>
      <c r="CG203" s="22" t="s">
        <v>85</v>
      </c>
      <c r="CH203" s="22">
        <v>1.4E-2</v>
      </c>
      <c r="CI203" s="22">
        <v>0.32</v>
      </c>
      <c r="CJ203" s="22" t="s">
        <v>81</v>
      </c>
      <c r="CK203" s="22">
        <v>10</v>
      </c>
      <c r="CL203" s="22">
        <v>5.0000000000000001E-3</v>
      </c>
      <c r="CM203" s="22" t="s">
        <v>85</v>
      </c>
      <c r="CN203" s="22">
        <v>15.05</v>
      </c>
      <c r="CO203" s="22" t="s">
        <v>81</v>
      </c>
      <c r="CP203" s="22" t="s">
        <v>83</v>
      </c>
      <c r="CQ203" s="22" t="s">
        <v>81</v>
      </c>
      <c r="CR203" s="22" t="s">
        <v>79</v>
      </c>
      <c r="CS203" s="22" t="s">
        <v>83</v>
      </c>
      <c r="CT203" s="22" t="s">
        <v>81</v>
      </c>
      <c r="CU203" s="22" t="s">
        <v>86</v>
      </c>
      <c r="CV203" s="22" t="s">
        <v>78</v>
      </c>
      <c r="CW203" s="22">
        <v>0.14099999999999999</v>
      </c>
      <c r="CX203" s="22">
        <v>6.0000000000000001E-3</v>
      </c>
      <c r="CY203" s="23" t="s">
        <v>78</v>
      </c>
    </row>
    <row r="204" spans="1:103" x14ac:dyDescent="0.2">
      <c r="A204" s="19" t="s">
        <v>280</v>
      </c>
      <c r="B204" s="24">
        <v>24</v>
      </c>
      <c r="C204" s="24">
        <v>25</v>
      </c>
      <c r="D204" s="25" t="s">
        <v>309</v>
      </c>
      <c r="E204" s="25" t="s">
        <v>77</v>
      </c>
      <c r="F204" s="21">
        <v>990045</v>
      </c>
      <c r="G204" s="26" t="s">
        <v>97</v>
      </c>
      <c r="H204" s="22">
        <v>4310</v>
      </c>
      <c r="I204" s="22">
        <v>52</v>
      </c>
      <c r="J204" s="22">
        <v>1.1399999999999999</v>
      </c>
      <c r="K204" s="22">
        <v>67.099999999999994</v>
      </c>
      <c r="L204" s="22">
        <v>25.9</v>
      </c>
      <c r="M204" s="22">
        <v>50.1</v>
      </c>
      <c r="N204" s="22">
        <v>37.200000000000003</v>
      </c>
      <c r="O204" s="22">
        <v>125.5</v>
      </c>
      <c r="P204" s="22">
        <v>1.2</v>
      </c>
      <c r="Q204" s="22">
        <v>11.4</v>
      </c>
      <c r="R204" s="22">
        <v>2420</v>
      </c>
      <c r="S204" s="22">
        <v>1.54</v>
      </c>
      <c r="T204" s="26">
        <v>3130</v>
      </c>
      <c r="U204" s="22">
        <v>1550</v>
      </c>
      <c r="V204" s="22">
        <v>462</v>
      </c>
      <c r="W204" s="22">
        <v>127.5</v>
      </c>
      <c r="X204" s="22">
        <v>6.9</v>
      </c>
      <c r="Y204" s="22">
        <v>199.5</v>
      </c>
      <c r="Z204" s="22">
        <v>4.5999999999999996</v>
      </c>
      <c r="AA204" s="22">
        <v>3000</v>
      </c>
      <c r="AB204" s="22">
        <v>4.7</v>
      </c>
      <c r="AC204" s="22">
        <v>14.85</v>
      </c>
      <c r="AD204" s="22">
        <v>87.2</v>
      </c>
      <c r="AE204" s="22">
        <v>0.62</v>
      </c>
      <c r="AF204" s="22">
        <v>2.78</v>
      </c>
      <c r="AG204" s="22">
        <v>23.2</v>
      </c>
      <c r="AH204" s="22">
        <v>491</v>
      </c>
      <c r="AI204" s="22">
        <v>13.2</v>
      </c>
      <c r="AJ204" s="22">
        <v>302</v>
      </c>
      <c r="AK204" s="22">
        <v>13.1</v>
      </c>
      <c r="AL204" s="22">
        <v>61</v>
      </c>
      <c r="AM204" s="22">
        <v>34.200000000000003</v>
      </c>
      <c r="AN204" s="22">
        <v>12.8</v>
      </c>
      <c r="AO204" s="22">
        <v>19.5</v>
      </c>
      <c r="AP204" s="22">
        <v>2.12</v>
      </c>
      <c r="AQ204" s="22">
        <v>0.54</v>
      </c>
      <c r="AR204" s="22">
        <v>0.15</v>
      </c>
      <c r="AS204" s="22">
        <v>6.84</v>
      </c>
      <c r="AT204" s="22">
        <v>8.0000000000000002E-3</v>
      </c>
      <c r="AU204" s="22">
        <v>1.1000000000000001</v>
      </c>
      <c r="AV204" s="22">
        <v>5.32</v>
      </c>
      <c r="AW204" s="22">
        <v>4.34</v>
      </c>
      <c r="AX204" s="22">
        <v>0.35</v>
      </c>
      <c r="AY204" s="22">
        <v>2.62</v>
      </c>
      <c r="AZ204" s="22">
        <v>9.82</v>
      </c>
      <c r="BA204" s="22">
        <v>99.71</v>
      </c>
      <c r="BB204" s="22">
        <v>0.01</v>
      </c>
      <c r="BC204" s="22" t="s">
        <v>78</v>
      </c>
      <c r="BD204" s="22" t="s">
        <v>78</v>
      </c>
      <c r="BE204" s="22">
        <v>6</v>
      </c>
      <c r="BF204" s="22" t="s">
        <v>80</v>
      </c>
      <c r="BG204" s="22">
        <v>2</v>
      </c>
      <c r="BH204" s="22" t="s">
        <v>78</v>
      </c>
      <c r="BI204" s="22">
        <v>2380</v>
      </c>
      <c r="BJ204" s="22">
        <v>0.19600000000000001</v>
      </c>
      <c r="BK204" s="22" t="s">
        <v>81</v>
      </c>
      <c r="BL204" s="22">
        <v>8.0000000000000002E-3</v>
      </c>
      <c r="BM204" s="22">
        <v>0.13</v>
      </c>
      <c r="BN204" s="22">
        <v>8.0000000000000002E-3</v>
      </c>
      <c r="BO204" s="22">
        <v>8.9999999999999993E-3</v>
      </c>
      <c r="BP204" s="22" t="s">
        <v>92</v>
      </c>
      <c r="BQ204" s="22" t="s">
        <v>79</v>
      </c>
      <c r="BR204" s="22">
        <v>0.01</v>
      </c>
      <c r="BS204" s="22" t="s">
        <v>81</v>
      </c>
      <c r="BT204" s="22">
        <v>3.0000000000000001E-3</v>
      </c>
      <c r="BU204" s="22">
        <v>80</v>
      </c>
      <c r="BV204" s="22">
        <v>8.7999999999999995E-2</v>
      </c>
      <c r="BW204" s="22" t="s">
        <v>82</v>
      </c>
      <c r="BX204" s="22" t="s">
        <v>83</v>
      </c>
      <c r="BY204" s="22">
        <v>447</v>
      </c>
      <c r="BZ204" s="22">
        <v>1.4</v>
      </c>
      <c r="CA204" s="22">
        <v>7.0000000000000007E-2</v>
      </c>
      <c r="CB204" s="22" t="s">
        <v>84</v>
      </c>
      <c r="CC204" s="22" t="s">
        <v>81</v>
      </c>
      <c r="CD204" s="22">
        <v>7.0000000000000007E-2</v>
      </c>
      <c r="CE204" s="22">
        <v>0.7</v>
      </c>
      <c r="CF204" s="22" t="s">
        <v>79</v>
      </c>
      <c r="CG204" s="22" t="s">
        <v>85</v>
      </c>
      <c r="CH204" s="22">
        <v>1.9E-2</v>
      </c>
      <c r="CI204" s="22">
        <v>0.34</v>
      </c>
      <c r="CJ204" s="22">
        <v>5.0000000000000001E-3</v>
      </c>
      <c r="CK204" s="22">
        <v>10</v>
      </c>
      <c r="CL204" s="22">
        <v>6.0000000000000001E-3</v>
      </c>
      <c r="CM204" s="22" t="s">
        <v>85</v>
      </c>
      <c r="CN204" s="22">
        <v>16.350000000000001</v>
      </c>
      <c r="CO204" s="22" t="s">
        <v>81</v>
      </c>
      <c r="CP204" s="22" t="s">
        <v>83</v>
      </c>
      <c r="CQ204" s="22" t="s">
        <v>81</v>
      </c>
      <c r="CR204" s="22" t="s">
        <v>79</v>
      </c>
      <c r="CS204" s="22" t="s">
        <v>83</v>
      </c>
      <c r="CT204" s="22" t="s">
        <v>81</v>
      </c>
      <c r="CU204" s="22" t="s">
        <v>86</v>
      </c>
      <c r="CV204" s="22" t="s">
        <v>78</v>
      </c>
      <c r="CW204" s="22">
        <v>0.17699999999999999</v>
      </c>
      <c r="CX204" s="22">
        <v>7.0000000000000001E-3</v>
      </c>
      <c r="CY204" s="23" t="s">
        <v>78</v>
      </c>
    </row>
    <row r="205" spans="1:103" x14ac:dyDescent="0.2">
      <c r="A205" s="19" t="s">
        <v>280</v>
      </c>
      <c r="B205" s="24">
        <v>25</v>
      </c>
      <c r="C205" s="24">
        <v>26</v>
      </c>
      <c r="D205" s="25" t="s">
        <v>310</v>
      </c>
      <c r="E205" s="25" t="s">
        <v>77</v>
      </c>
      <c r="F205" s="21">
        <v>990045</v>
      </c>
      <c r="G205" s="26" t="s">
        <v>97</v>
      </c>
      <c r="H205" s="22">
        <v>10000</v>
      </c>
      <c r="I205" s="22">
        <v>148</v>
      </c>
      <c r="J205" s="22">
        <v>4.2699999999999996</v>
      </c>
      <c r="K205" s="22">
        <v>122</v>
      </c>
      <c r="L205" s="22">
        <v>43.6</v>
      </c>
      <c r="M205" s="22">
        <v>102</v>
      </c>
      <c r="N205" s="22">
        <v>42.4</v>
      </c>
      <c r="O205" s="22">
        <v>248</v>
      </c>
      <c r="P205" s="22">
        <v>3.59</v>
      </c>
      <c r="Q205" s="22">
        <v>19.3</v>
      </c>
      <c r="R205" s="22">
        <v>5740</v>
      </c>
      <c r="S205" s="22">
        <v>2.44</v>
      </c>
      <c r="T205" s="22">
        <v>2050</v>
      </c>
      <c r="U205" s="22">
        <v>3820</v>
      </c>
      <c r="V205" s="26">
        <v>1005</v>
      </c>
      <c r="W205" s="22">
        <v>259</v>
      </c>
      <c r="X205" s="22">
        <v>8.6</v>
      </c>
      <c r="Y205" s="22">
        <v>427</v>
      </c>
      <c r="Z205" s="22">
        <v>6.9</v>
      </c>
      <c r="AA205" s="22">
        <v>1745</v>
      </c>
      <c r="AB205" s="22">
        <v>7.1</v>
      </c>
      <c r="AC205" s="22">
        <v>27</v>
      </c>
      <c r="AD205" s="22">
        <v>149</v>
      </c>
      <c r="AE205" s="22">
        <v>1.02</v>
      </c>
      <c r="AF205" s="22">
        <v>4.49</v>
      </c>
      <c r="AG205" s="22">
        <v>23.1</v>
      </c>
      <c r="AH205" s="22">
        <v>574</v>
      </c>
      <c r="AI205" s="22">
        <v>5.0999999999999996</v>
      </c>
      <c r="AJ205" s="22">
        <v>488</v>
      </c>
      <c r="AK205" s="22">
        <v>20.6</v>
      </c>
      <c r="AL205" s="22">
        <v>182</v>
      </c>
      <c r="AM205" s="22">
        <v>37.799999999999997</v>
      </c>
      <c r="AN205" s="22">
        <v>11.9</v>
      </c>
      <c r="AO205" s="22">
        <v>18</v>
      </c>
      <c r="AP205" s="22">
        <v>2.2599999999999998</v>
      </c>
      <c r="AQ205" s="22">
        <v>2.88</v>
      </c>
      <c r="AR205" s="22">
        <v>7.0000000000000007E-2</v>
      </c>
      <c r="AS205" s="22">
        <v>6.04</v>
      </c>
      <c r="AT205" s="22">
        <v>1.9E-2</v>
      </c>
      <c r="AU205" s="22">
        <v>1.58</v>
      </c>
      <c r="AV205" s="22">
        <v>3.19</v>
      </c>
      <c r="AW205" s="22">
        <v>3.7</v>
      </c>
      <c r="AX205" s="22">
        <v>0.2</v>
      </c>
      <c r="AY205" s="22">
        <v>1.43</v>
      </c>
      <c r="AZ205" s="22">
        <v>9.77</v>
      </c>
      <c r="BA205" s="22">
        <v>98.84</v>
      </c>
      <c r="BB205" s="22" t="s">
        <v>78</v>
      </c>
      <c r="BC205" s="22" t="s">
        <v>78</v>
      </c>
      <c r="BD205" s="22" t="s">
        <v>78</v>
      </c>
      <c r="BE205" s="22">
        <v>6</v>
      </c>
      <c r="BF205" s="22" t="s">
        <v>80</v>
      </c>
      <c r="BG205" s="22">
        <v>2</v>
      </c>
      <c r="BH205" s="22" t="s">
        <v>78</v>
      </c>
      <c r="BI205" s="22">
        <v>3420</v>
      </c>
      <c r="BJ205" s="22">
        <v>9.0999999999999998E-2</v>
      </c>
      <c r="BK205" s="22" t="s">
        <v>81</v>
      </c>
      <c r="BL205" s="22">
        <v>5.0000000000000001E-3</v>
      </c>
      <c r="BM205" s="22" t="s">
        <v>91</v>
      </c>
      <c r="BN205" s="22">
        <v>2.1000000000000001E-2</v>
      </c>
      <c r="BO205" s="22">
        <v>2.4E-2</v>
      </c>
      <c r="BP205" s="22">
        <v>8.0000000000000002E-3</v>
      </c>
      <c r="BQ205" s="22" t="s">
        <v>79</v>
      </c>
      <c r="BR205" s="22">
        <v>2.7E-2</v>
      </c>
      <c r="BS205" s="22" t="s">
        <v>81</v>
      </c>
      <c r="BT205" s="22">
        <v>6.0000000000000001E-3</v>
      </c>
      <c r="BU205" s="22">
        <v>70</v>
      </c>
      <c r="BV205" s="22">
        <v>0.05</v>
      </c>
      <c r="BW205" s="22" t="s">
        <v>82</v>
      </c>
      <c r="BX205" s="22">
        <v>2E-3</v>
      </c>
      <c r="BY205" s="22">
        <v>623</v>
      </c>
      <c r="BZ205" s="22">
        <v>0.9</v>
      </c>
      <c r="CA205" s="22" t="s">
        <v>78</v>
      </c>
      <c r="CB205" s="22" t="s">
        <v>84</v>
      </c>
      <c r="CC205" s="22" t="s">
        <v>81</v>
      </c>
      <c r="CD205" s="22">
        <v>0.06</v>
      </c>
      <c r="CE205" s="22">
        <v>0.8</v>
      </c>
      <c r="CF205" s="22">
        <v>5</v>
      </c>
      <c r="CG205" s="22" t="s">
        <v>85</v>
      </c>
      <c r="CH205" s="22">
        <v>1.9E-2</v>
      </c>
      <c r="CI205" s="22">
        <v>0.4</v>
      </c>
      <c r="CJ205" s="22">
        <v>8.9999999999999993E-3</v>
      </c>
      <c r="CK205" s="22">
        <v>10</v>
      </c>
      <c r="CL205" s="22">
        <v>1.7000000000000001E-2</v>
      </c>
      <c r="CM205" s="22" t="s">
        <v>85</v>
      </c>
      <c r="CN205" s="22">
        <v>25.6</v>
      </c>
      <c r="CO205" s="22" t="s">
        <v>81</v>
      </c>
      <c r="CP205" s="22">
        <v>3.0000000000000001E-3</v>
      </c>
      <c r="CQ205" s="22" t="s">
        <v>81</v>
      </c>
      <c r="CR205" s="22" t="s">
        <v>79</v>
      </c>
      <c r="CS205" s="22">
        <v>3.0000000000000001E-3</v>
      </c>
      <c r="CT205" s="22" t="s">
        <v>81</v>
      </c>
      <c r="CU205" s="22" t="s">
        <v>86</v>
      </c>
      <c r="CV205" s="22" t="s">
        <v>78</v>
      </c>
      <c r="CW205" s="22">
        <v>0.39900000000000002</v>
      </c>
      <c r="CX205" s="22">
        <v>1.6E-2</v>
      </c>
      <c r="CY205" s="23" t="s">
        <v>78</v>
      </c>
    </row>
    <row r="206" spans="1:103" x14ac:dyDescent="0.2">
      <c r="A206" s="19" t="s">
        <v>280</v>
      </c>
      <c r="B206" s="2" t="s">
        <v>126</v>
      </c>
      <c r="C206" s="2"/>
      <c r="D206" s="27" t="s">
        <v>311</v>
      </c>
      <c r="E206" s="27" t="s">
        <v>107</v>
      </c>
      <c r="F206" s="21">
        <v>990045</v>
      </c>
      <c r="G206" s="22">
        <v>4290</v>
      </c>
      <c r="H206" s="22">
        <v>3230</v>
      </c>
      <c r="I206" s="22">
        <v>68</v>
      </c>
      <c r="J206" s="22">
        <v>3.12</v>
      </c>
      <c r="K206" s="22">
        <v>21.9</v>
      </c>
      <c r="L206" s="22">
        <v>6.44</v>
      </c>
      <c r="M206" s="22">
        <v>18.649999999999999</v>
      </c>
      <c r="N206" s="22">
        <v>16.2</v>
      </c>
      <c r="O206" s="22">
        <v>45.3</v>
      </c>
      <c r="P206" s="22">
        <v>1.96</v>
      </c>
      <c r="Q206" s="22">
        <v>3.36</v>
      </c>
      <c r="R206" s="22">
        <v>2640</v>
      </c>
      <c r="S206" s="22">
        <v>0.56999999999999995</v>
      </c>
      <c r="T206" s="22">
        <v>261</v>
      </c>
      <c r="U206" s="22">
        <v>716</v>
      </c>
      <c r="V206" s="22">
        <v>264</v>
      </c>
      <c r="W206" s="22">
        <v>76.400000000000006</v>
      </c>
      <c r="X206" s="22">
        <v>6.2</v>
      </c>
      <c r="Y206" s="22">
        <v>73.7</v>
      </c>
      <c r="Z206" s="22">
        <v>4.7</v>
      </c>
      <c r="AA206" s="22">
        <v>7350</v>
      </c>
      <c r="AB206" s="22">
        <v>1.9</v>
      </c>
      <c r="AC206" s="22">
        <v>4.71</v>
      </c>
      <c r="AD206" s="22">
        <v>116.5</v>
      </c>
      <c r="AE206" s="22">
        <v>0.28999999999999998</v>
      </c>
      <c r="AF206" s="22">
        <v>0.81</v>
      </c>
      <c r="AG206" s="22">
        <v>3.34</v>
      </c>
      <c r="AH206" s="22">
        <v>54</v>
      </c>
      <c r="AI206" s="22">
        <v>3.6</v>
      </c>
      <c r="AJ206" s="22">
        <v>76.099999999999994</v>
      </c>
      <c r="AK206" s="22">
        <v>4.71</v>
      </c>
      <c r="AL206" s="22">
        <v>74</v>
      </c>
      <c r="AM206" s="22">
        <v>33.700000000000003</v>
      </c>
      <c r="AN206" s="22">
        <v>9.68</v>
      </c>
      <c r="AO206" s="22">
        <v>7.21</v>
      </c>
      <c r="AP206" s="22">
        <v>17.149999999999999</v>
      </c>
      <c r="AQ206" s="22">
        <v>3.46</v>
      </c>
      <c r="AR206" s="22">
        <v>4.59</v>
      </c>
      <c r="AS206" s="22">
        <v>1.18</v>
      </c>
      <c r="AT206" s="22">
        <v>8.9999999999999993E-3</v>
      </c>
      <c r="AU206" s="22">
        <v>0.45</v>
      </c>
      <c r="AV206" s="22">
        <v>0.75</v>
      </c>
      <c r="AW206" s="22">
        <v>0.19</v>
      </c>
      <c r="AX206" s="22">
        <v>0.74</v>
      </c>
      <c r="AY206" s="22">
        <v>0.48</v>
      </c>
      <c r="AZ206" s="22">
        <v>18.45</v>
      </c>
      <c r="BA206" s="22">
        <v>98.04</v>
      </c>
      <c r="BB206" s="22"/>
      <c r="BC206" s="22"/>
      <c r="BD206" s="22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7"/>
    </row>
    <row r="207" spans="1:103" x14ac:dyDescent="0.2">
      <c r="A207" s="19" t="s">
        <v>280</v>
      </c>
      <c r="B207" s="24">
        <v>26</v>
      </c>
      <c r="C207" s="24">
        <v>27</v>
      </c>
      <c r="D207" s="25" t="s">
        <v>312</v>
      </c>
      <c r="E207" s="25" t="s">
        <v>77</v>
      </c>
      <c r="F207" s="21">
        <v>990045</v>
      </c>
      <c r="G207" s="26" t="s">
        <v>97</v>
      </c>
      <c r="H207" s="26">
        <v>18850</v>
      </c>
      <c r="I207" s="22">
        <v>57</v>
      </c>
      <c r="J207" s="22">
        <v>1.01</v>
      </c>
      <c r="K207" s="22">
        <v>215</v>
      </c>
      <c r="L207" s="22">
        <v>75.400000000000006</v>
      </c>
      <c r="M207" s="22">
        <v>169.5</v>
      </c>
      <c r="N207" s="22">
        <v>46.3</v>
      </c>
      <c r="O207" s="22">
        <v>414</v>
      </c>
      <c r="P207" s="22">
        <v>2.4500000000000002</v>
      </c>
      <c r="Q207" s="22">
        <v>34.700000000000003</v>
      </c>
      <c r="R207" s="26">
        <v>12000</v>
      </c>
      <c r="S207" s="22">
        <v>3.75</v>
      </c>
      <c r="T207" s="26">
        <v>4050</v>
      </c>
      <c r="U207" s="22">
        <v>5850</v>
      </c>
      <c r="V207" s="26">
        <v>1695</v>
      </c>
      <c r="W207" s="22">
        <v>62.8</v>
      </c>
      <c r="X207" s="22">
        <v>6.7</v>
      </c>
      <c r="Y207" s="22">
        <v>675</v>
      </c>
      <c r="Z207" s="22">
        <v>5</v>
      </c>
      <c r="AA207" s="22">
        <v>2280</v>
      </c>
      <c r="AB207" s="22">
        <v>3.6</v>
      </c>
      <c r="AC207" s="22">
        <v>47.6</v>
      </c>
      <c r="AD207" s="22">
        <v>223</v>
      </c>
      <c r="AE207" s="22">
        <v>0.35</v>
      </c>
      <c r="AF207" s="22">
        <v>8.1999999999999993</v>
      </c>
      <c r="AG207" s="22">
        <v>20.9</v>
      </c>
      <c r="AH207" s="22">
        <v>771</v>
      </c>
      <c r="AI207" s="22">
        <v>4.7</v>
      </c>
      <c r="AJ207" s="22">
        <v>875</v>
      </c>
      <c r="AK207" s="22">
        <v>35.5</v>
      </c>
      <c r="AL207" s="22">
        <v>116</v>
      </c>
      <c r="AM207" s="22">
        <v>17.649999999999999</v>
      </c>
      <c r="AN207" s="22">
        <v>5.59</v>
      </c>
      <c r="AO207" s="22">
        <v>29.7</v>
      </c>
      <c r="AP207" s="22">
        <v>4.49</v>
      </c>
      <c r="AQ207" s="22">
        <v>0.75</v>
      </c>
      <c r="AR207" s="22">
        <v>0.06</v>
      </c>
      <c r="AS207" s="22">
        <v>2.52</v>
      </c>
      <c r="AT207" s="22">
        <v>8.9999999999999993E-3</v>
      </c>
      <c r="AU207" s="22">
        <v>0.6</v>
      </c>
      <c r="AV207" s="22">
        <v>11.75</v>
      </c>
      <c r="AW207" s="22">
        <v>7.11</v>
      </c>
      <c r="AX207" s="22">
        <v>0.28000000000000003</v>
      </c>
      <c r="AY207" s="22">
        <v>3.38</v>
      </c>
      <c r="AZ207" s="22">
        <v>11.6</v>
      </c>
      <c r="BA207" s="22">
        <v>95.49</v>
      </c>
      <c r="BB207" s="22" t="s">
        <v>78</v>
      </c>
      <c r="BC207" s="22" t="s">
        <v>78</v>
      </c>
      <c r="BD207" s="22" t="s">
        <v>78</v>
      </c>
      <c r="BE207" s="22" t="s">
        <v>79</v>
      </c>
      <c r="BF207" s="22" t="s">
        <v>80</v>
      </c>
      <c r="BG207" s="22">
        <v>1.9</v>
      </c>
      <c r="BH207" s="22" t="s">
        <v>78</v>
      </c>
      <c r="BI207" s="22">
        <v>1720</v>
      </c>
      <c r="BJ207" s="22">
        <v>2.1000000000000001E-2</v>
      </c>
      <c r="BK207" s="22" t="s">
        <v>81</v>
      </c>
      <c r="BL207" s="22" t="s">
        <v>81</v>
      </c>
      <c r="BM207" s="22" t="s">
        <v>91</v>
      </c>
      <c r="BN207" s="22">
        <v>1.4999999999999999E-2</v>
      </c>
      <c r="BO207" s="22">
        <v>0.01</v>
      </c>
      <c r="BP207" s="22">
        <v>5.0000000000000001E-3</v>
      </c>
      <c r="BQ207" s="22" t="s">
        <v>79</v>
      </c>
      <c r="BR207" s="22">
        <v>1.4E-2</v>
      </c>
      <c r="BS207" s="22" t="s">
        <v>81</v>
      </c>
      <c r="BT207" s="22">
        <v>3.0000000000000001E-3</v>
      </c>
      <c r="BU207" s="22">
        <v>50</v>
      </c>
      <c r="BV207" s="22">
        <v>2.1000000000000001E-2</v>
      </c>
      <c r="BW207" s="22" t="s">
        <v>82</v>
      </c>
      <c r="BX207" s="22" t="s">
        <v>83</v>
      </c>
      <c r="BY207" s="22">
        <v>309</v>
      </c>
      <c r="BZ207" s="22">
        <v>0.3</v>
      </c>
      <c r="CA207" s="22" t="s">
        <v>78</v>
      </c>
      <c r="CB207" s="22" t="s">
        <v>84</v>
      </c>
      <c r="CC207" s="22" t="s">
        <v>81</v>
      </c>
      <c r="CD207" s="22" t="s">
        <v>85</v>
      </c>
      <c r="CE207" s="22">
        <v>0.4</v>
      </c>
      <c r="CF207" s="22">
        <v>6</v>
      </c>
      <c r="CG207" s="22" t="s">
        <v>85</v>
      </c>
      <c r="CH207" s="22">
        <v>1.4999999999999999E-2</v>
      </c>
      <c r="CI207" s="22">
        <v>0.16</v>
      </c>
      <c r="CJ207" s="22" t="s">
        <v>81</v>
      </c>
      <c r="CK207" s="22" t="s">
        <v>80</v>
      </c>
      <c r="CL207" s="22">
        <v>4.0000000000000001E-3</v>
      </c>
      <c r="CM207" s="22" t="s">
        <v>85</v>
      </c>
      <c r="CN207" s="22">
        <v>11.75</v>
      </c>
      <c r="CO207" s="22">
        <v>0.03</v>
      </c>
      <c r="CP207" s="22">
        <v>3.0000000000000001E-3</v>
      </c>
      <c r="CQ207" s="22" t="s">
        <v>81</v>
      </c>
      <c r="CR207" s="22" t="s">
        <v>79</v>
      </c>
      <c r="CS207" s="22" t="s">
        <v>83</v>
      </c>
      <c r="CT207" s="22" t="s">
        <v>81</v>
      </c>
      <c r="CU207" s="22" t="s">
        <v>86</v>
      </c>
      <c r="CV207" s="22" t="s">
        <v>78</v>
      </c>
      <c r="CW207" s="22">
        <v>0.20799999999999999</v>
      </c>
      <c r="CX207" s="22">
        <v>6.0000000000000001E-3</v>
      </c>
      <c r="CY207" s="23" t="s">
        <v>78</v>
      </c>
    </row>
    <row r="208" spans="1:103" x14ac:dyDescent="0.2">
      <c r="A208" s="19" t="s">
        <v>280</v>
      </c>
      <c r="B208" s="24">
        <v>27</v>
      </c>
      <c r="C208" s="24">
        <v>28</v>
      </c>
      <c r="D208" s="25" t="s">
        <v>313</v>
      </c>
      <c r="E208" s="25" t="s">
        <v>77</v>
      </c>
      <c r="F208" s="21">
        <v>990045</v>
      </c>
      <c r="G208" s="26" t="s">
        <v>97</v>
      </c>
      <c r="H208" s="26">
        <v>13600</v>
      </c>
      <c r="I208" s="22">
        <v>54</v>
      </c>
      <c r="J208" s="22">
        <v>3.81</v>
      </c>
      <c r="K208" s="22">
        <v>132</v>
      </c>
      <c r="L208" s="22">
        <v>45.6</v>
      </c>
      <c r="M208" s="22">
        <v>115</v>
      </c>
      <c r="N208" s="22">
        <v>40.5</v>
      </c>
      <c r="O208" s="22">
        <v>282</v>
      </c>
      <c r="P208" s="22">
        <v>4.34</v>
      </c>
      <c r="Q208" s="22">
        <v>20.8</v>
      </c>
      <c r="R208" s="22">
        <v>8850</v>
      </c>
      <c r="S208" s="22">
        <v>2.1800000000000002</v>
      </c>
      <c r="T208" s="22">
        <v>1190</v>
      </c>
      <c r="U208" s="22">
        <v>4270</v>
      </c>
      <c r="V208" s="26">
        <v>1230</v>
      </c>
      <c r="W208" s="22">
        <v>268</v>
      </c>
      <c r="X208" s="22">
        <v>6.9</v>
      </c>
      <c r="Y208" s="22">
        <v>477</v>
      </c>
      <c r="Z208" s="22">
        <v>3.6</v>
      </c>
      <c r="AA208" s="22">
        <v>1430</v>
      </c>
      <c r="AB208" s="22">
        <v>4.5</v>
      </c>
      <c r="AC208" s="22">
        <v>31</v>
      </c>
      <c r="AD208" s="22">
        <v>192</v>
      </c>
      <c r="AE208" s="22">
        <v>1.17</v>
      </c>
      <c r="AF208" s="22">
        <v>4.5999999999999996</v>
      </c>
      <c r="AG208" s="22">
        <v>15</v>
      </c>
      <c r="AH208" s="22">
        <v>631</v>
      </c>
      <c r="AI208" s="22">
        <v>3.4</v>
      </c>
      <c r="AJ208" s="22">
        <v>520</v>
      </c>
      <c r="AK208" s="22">
        <v>20.399999999999999</v>
      </c>
      <c r="AL208" s="22">
        <v>284</v>
      </c>
      <c r="AM208" s="22">
        <v>28.3</v>
      </c>
      <c r="AN208" s="22">
        <v>7.58</v>
      </c>
      <c r="AO208" s="22">
        <v>25.3</v>
      </c>
      <c r="AP208" s="22">
        <v>2.4300000000000002</v>
      </c>
      <c r="AQ208" s="22">
        <v>2.42</v>
      </c>
      <c r="AR208" s="22">
        <v>0.06</v>
      </c>
      <c r="AS208" s="22">
        <v>4.3899999999999997</v>
      </c>
      <c r="AT208" s="22">
        <v>8.0000000000000002E-3</v>
      </c>
      <c r="AU208" s="22">
        <v>1.84</v>
      </c>
      <c r="AV208" s="22">
        <v>7.83</v>
      </c>
      <c r="AW208" s="22">
        <v>4.3600000000000003</v>
      </c>
      <c r="AX208" s="22">
        <v>0.17</v>
      </c>
      <c r="AY208" s="22">
        <v>2.29</v>
      </c>
      <c r="AZ208" s="22">
        <v>9.3699999999999992</v>
      </c>
      <c r="BA208" s="22">
        <v>96.35</v>
      </c>
      <c r="BB208" s="22" t="s">
        <v>78</v>
      </c>
      <c r="BC208" s="22" t="s">
        <v>78</v>
      </c>
      <c r="BD208" s="22" t="s">
        <v>78</v>
      </c>
      <c r="BE208" s="22" t="s">
        <v>79</v>
      </c>
      <c r="BF208" s="22" t="s">
        <v>80</v>
      </c>
      <c r="BG208" s="22">
        <v>1.8</v>
      </c>
      <c r="BH208" s="22" t="s">
        <v>78</v>
      </c>
      <c r="BI208" s="22">
        <v>1780</v>
      </c>
      <c r="BJ208" s="22">
        <v>3.3000000000000002E-2</v>
      </c>
      <c r="BK208" s="22" t="s">
        <v>81</v>
      </c>
      <c r="BL208" s="22" t="s">
        <v>81</v>
      </c>
      <c r="BM208" s="22" t="s">
        <v>91</v>
      </c>
      <c r="BN208" s="22">
        <v>1.6E-2</v>
      </c>
      <c r="BO208" s="22">
        <v>0.01</v>
      </c>
      <c r="BP208" s="22">
        <v>6.0000000000000001E-3</v>
      </c>
      <c r="BQ208" s="22" t="s">
        <v>79</v>
      </c>
      <c r="BR208" s="22">
        <v>1.4E-2</v>
      </c>
      <c r="BS208" s="22" t="s">
        <v>81</v>
      </c>
      <c r="BT208" s="22">
        <v>3.0000000000000001E-3</v>
      </c>
      <c r="BU208" s="22">
        <v>50</v>
      </c>
      <c r="BV208" s="22">
        <v>6.7000000000000004E-2</v>
      </c>
      <c r="BW208" s="22" t="s">
        <v>82</v>
      </c>
      <c r="BX208" s="22" t="s">
        <v>83</v>
      </c>
      <c r="BY208" s="22">
        <v>317</v>
      </c>
      <c r="BZ208" s="22">
        <v>0.5</v>
      </c>
      <c r="CA208" s="22">
        <v>0.01</v>
      </c>
      <c r="CB208" s="22" t="s">
        <v>84</v>
      </c>
      <c r="CC208" s="22" t="s">
        <v>81</v>
      </c>
      <c r="CD208" s="22" t="s">
        <v>85</v>
      </c>
      <c r="CE208" s="22">
        <v>0.3</v>
      </c>
      <c r="CF208" s="22">
        <v>5</v>
      </c>
      <c r="CG208" s="22" t="s">
        <v>85</v>
      </c>
      <c r="CH208" s="22">
        <v>1.4E-2</v>
      </c>
      <c r="CI208" s="22">
        <v>0.23</v>
      </c>
      <c r="CJ208" s="22" t="s">
        <v>81</v>
      </c>
      <c r="CK208" s="22">
        <v>10</v>
      </c>
      <c r="CL208" s="22">
        <v>1.2999999999999999E-2</v>
      </c>
      <c r="CM208" s="22" t="s">
        <v>85</v>
      </c>
      <c r="CN208" s="22">
        <v>14.1</v>
      </c>
      <c r="CO208" s="22" t="s">
        <v>81</v>
      </c>
      <c r="CP208" s="22">
        <v>2E-3</v>
      </c>
      <c r="CQ208" s="22" t="s">
        <v>81</v>
      </c>
      <c r="CR208" s="22" t="s">
        <v>79</v>
      </c>
      <c r="CS208" s="22" t="s">
        <v>83</v>
      </c>
      <c r="CT208" s="22" t="s">
        <v>81</v>
      </c>
      <c r="CU208" s="22" t="s">
        <v>86</v>
      </c>
      <c r="CV208" s="22" t="s">
        <v>78</v>
      </c>
      <c r="CW208" s="22">
        <v>0.20200000000000001</v>
      </c>
      <c r="CX208" s="22">
        <v>5.0000000000000001E-3</v>
      </c>
      <c r="CY208" s="23" t="s">
        <v>78</v>
      </c>
    </row>
    <row r="209" spans="1:103" x14ac:dyDescent="0.2">
      <c r="A209" s="19" t="s">
        <v>280</v>
      </c>
      <c r="B209" s="24">
        <v>28</v>
      </c>
      <c r="C209" s="24">
        <v>29</v>
      </c>
      <c r="D209" s="25" t="s">
        <v>314</v>
      </c>
      <c r="E209" s="25" t="s">
        <v>77</v>
      </c>
      <c r="F209" s="21">
        <v>990045</v>
      </c>
      <c r="G209" s="26" t="s">
        <v>97</v>
      </c>
      <c r="H209" s="22">
        <v>6100</v>
      </c>
      <c r="I209" s="22">
        <v>26</v>
      </c>
      <c r="J209" s="22">
        <v>0.2</v>
      </c>
      <c r="K209" s="22">
        <v>120</v>
      </c>
      <c r="L209" s="22">
        <v>48.4</v>
      </c>
      <c r="M209" s="22">
        <v>75</v>
      </c>
      <c r="N209" s="22">
        <v>34.5</v>
      </c>
      <c r="O209" s="22">
        <v>198.5</v>
      </c>
      <c r="P209" s="22">
        <v>5.33</v>
      </c>
      <c r="Q209" s="22">
        <v>21.1</v>
      </c>
      <c r="R209" s="22">
        <v>3850</v>
      </c>
      <c r="S209" s="22">
        <v>2.5</v>
      </c>
      <c r="T209" s="22">
        <v>805</v>
      </c>
      <c r="U209" s="22">
        <v>2030</v>
      </c>
      <c r="V209" s="22">
        <v>640</v>
      </c>
      <c r="W209" s="22">
        <v>89</v>
      </c>
      <c r="X209" s="22">
        <v>2.8</v>
      </c>
      <c r="Y209" s="22">
        <v>282</v>
      </c>
      <c r="Z209" s="22">
        <v>2.6</v>
      </c>
      <c r="AA209" s="22">
        <v>3010</v>
      </c>
      <c r="AB209" s="22">
        <v>5.0999999999999996</v>
      </c>
      <c r="AC209" s="22">
        <v>24.9</v>
      </c>
      <c r="AD209" s="22">
        <v>127</v>
      </c>
      <c r="AE209" s="22">
        <v>0.21</v>
      </c>
      <c r="AF209" s="22">
        <v>5.09</v>
      </c>
      <c r="AG209" s="22">
        <v>19.55</v>
      </c>
      <c r="AH209" s="22">
        <v>317</v>
      </c>
      <c r="AI209" s="22">
        <v>3.5</v>
      </c>
      <c r="AJ209" s="22">
        <v>554</v>
      </c>
      <c r="AK209" s="22">
        <v>22</v>
      </c>
      <c r="AL209" s="22">
        <v>447</v>
      </c>
      <c r="AM209" s="22">
        <v>38.200000000000003</v>
      </c>
      <c r="AN209" s="22">
        <v>12.25</v>
      </c>
      <c r="AO209" s="22">
        <v>11.75</v>
      </c>
      <c r="AP209" s="22">
        <v>6.9</v>
      </c>
      <c r="AQ209" s="22">
        <v>0.17</v>
      </c>
      <c r="AR209" s="22">
        <v>0.1</v>
      </c>
      <c r="AS209" s="22">
        <v>7.98</v>
      </c>
      <c r="AT209" s="22">
        <v>3.0000000000000001E-3</v>
      </c>
      <c r="AU209" s="22">
        <v>0.36</v>
      </c>
      <c r="AV209" s="22">
        <v>6.95</v>
      </c>
      <c r="AW209" s="22">
        <v>7.54</v>
      </c>
      <c r="AX209" s="22">
        <v>0.36</v>
      </c>
      <c r="AY209" s="22">
        <v>2.84</v>
      </c>
      <c r="AZ209" s="22">
        <v>6.72</v>
      </c>
      <c r="BA209" s="22" t="s">
        <v>160</v>
      </c>
      <c r="BB209" s="22" t="s">
        <v>78</v>
      </c>
      <c r="BC209" s="22" t="s">
        <v>78</v>
      </c>
      <c r="BD209" s="22" t="s">
        <v>78</v>
      </c>
      <c r="BE209" s="22" t="s">
        <v>79</v>
      </c>
      <c r="BF209" s="22" t="s">
        <v>80</v>
      </c>
      <c r="BG209" s="22">
        <v>1.8</v>
      </c>
      <c r="BH209" s="22" t="s">
        <v>78</v>
      </c>
      <c r="BI209" s="22">
        <v>1240</v>
      </c>
      <c r="BJ209" s="22">
        <v>3.4000000000000002E-2</v>
      </c>
      <c r="BK209" s="22" t="s">
        <v>81</v>
      </c>
      <c r="BL209" s="22" t="s">
        <v>81</v>
      </c>
      <c r="BM209" s="22" t="s">
        <v>91</v>
      </c>
      <c r="BN209" s="22">
        <v>8.0000000000000002E-3</v>
      </c>
      <c r="BO209" s="22">
        <v>7.0000000000000001E-3</v>
      </c>
      <c r="BP209" s="22" t="s">
        <v>92</v>
      </c>
      <c r="BQ209" s="22" t="s">
        <v>79</v>
      </c>
      <c r="BR209" s="22">
        <v>0.01</v>
      </c>
      <c r="BS209" s="22" t="s">
        <v>81</v>
      </c>
      <c r="BT209" s="22">
        <v>3.0000000000000001E-3</v>
      </c>
      <c r="BU209" s="22">
        <v>30</v>
      </c>
      <c r="BV209" s="22">
        <v>2.7E-2</v>
      </c>
      <c r="BW209" s="22" t="s">
        <v>82</v>
      </c>
      <c r="BX209" s="22" t="s">
        <v>83</v>
      </c>
      <c r="BY209" s="22">
        <v>232</v>
      </c>
      <c r="BZ209" s="22">
        <v>0.5</v>
      </c>
      <c r="CA209" s="22">
        <v>0.01</v>
      </c>
      <c r="CB209" s="22" t="s">
        <v>84</v>
      </c>
      <c r="CC209" s="22" t="s">
        <v>81</v>
      </c>
      <c r="CD209" s="22" t="s">
        <v>85</v>
      </c>
      <c r="CE209" s="22">
        <v>0.2</v>
      </c>
      <c r="CF209" s="22">
        <v>7</v>
      </c>
      <c r="CG209" s="22" t="s">
        <v>85</v>
      </c>
      <c r="CH209" s="22">
        <v>1.2999999999999999E-2</v>
      </c>
      <c r="CI209" s="22">
        <v>0.13</v>
      </c>
      <c r="CJ209" s="22" t="s">
        <v>81</v>
      </c>
      <c r="CK209" s="22" t="s">
        <v>80</v>
      </c>
      <c r="CL209" s="22">
        <v>7.0000000000000001E-3</v>
      </c>
      <c r="CM209" s="22" t="s">
        <v>85</v>
      </c>
      <c r="CN209" s="22">
        <v>11.7</v>
      </c>
      <c r="CO209" s="22" t="s">
        <v>81</v>
      </c>
      <c r="CP209" s="22">
        <v>2E-3</v>
      </c>
      <c r="CQ209" s="22" t="s">
        <v>81</v>
      </c>
      <c r="CR209" s="22" t="s">
        <v>79</v>
      </c>
      <c r="CS209" s="22" t="s">
        <v>83</v>
      </c>
      <c r="CT209" s="22" t="s">
        <v>81</v>
      </c>
      <c r="CU209" s="22" t="s">
        <v>86</v>
      </c>
      <c r="CV209" s="22" t="s">
        <v>78</v>
      </c>
      <c r="CW209" s="22">
        <v>0.16</v>
      </c>
      <c r="CX209" s="22">
        <v>4.0000000000000001E-3</v>
      </c>
      <c r="CY209" s="23" t="s">
        <v>78</v>
      </c>
    </row>
    <row r="210" spans="1:103" x14ac:dyDescent="0.2">
      <c r="A210" s="19" t="s">
        <v>280</v>
      </c>
      <c r="B210" s="24">
        <v>29</v>
      </c>
      <c r="C210" s="24">
        <v>30</v>
      </c>
      <c r="D210" s="25" t="s">
        <v>315</v>
      </c>
      <c r="E210" s="25" t="s">
        <v>77</v>
      </c>
      <c r="F210" s="21">
        <v>990045</v>
      </c>
      <c r="G210" s="22">
        <v>8420</v>
      </c>
      <c r="H210" s="22">
        <v>8710</v>
      </c>
      <c r="I210" s="22">
        <v>97</v>
      </c>
      <c r="J210" s="22">
        <v>0.27</v>
      </c>
      <c r="K210" s="22">
        <v>175.5</v>
      </c>
      <c r="L210" s="22">
        <v>62.6</v>
      </c>
      <c r="M210" s="22">
        <v>117.5</v>
      </c>
      <c r="N210" s="22">
        <v>47.5</v>
      </c>
      <c r="O210" s="22">
        <v>306</v>
      </c>
      <c r="P210" s="22">
        <v>1.65</v>
      </c>
      <c r="Q210" s="22">
        <v>28.9</v>
      </c>
      <c r="R210" s="22">
        <v>5070</v>
      </c>
      <c r="S210" s="22">
        <v>3.26</v>
      </c>
      <c r="T210" s="26">
        <v>2940</v>
      </c>
      <c r="U210" s="22">
        <v>3150</v>
      </c>
      <c r="V210" s="22">
        <v>1000</v>
      </c>
      <c r="W210" s="22">
        <v>88.3</v>
      </c>
      <c r="X210" s="22">
        <v>11.6</v>
      </c>
      <c r="Y210" s="22">
        <v>432</v>
      </c>
      <c r="Z210" s="22">
        <v>10.6</v>
      </c>
      <c r="AA210" s="22">
        <v>2310</v>
      </c>
      <c r="AB210" s="22">
        <v>8.1</v>
      </c>
      <c r="AC210" s="22">
        <v>36.700000000000003</v>
      </c>
      <c r="AD210" s="22">
        <v>225</v>
      </c>
      <c r="AE210" s="22">
        <v>0.73</v>
      </c>
      <c r="AF210" s="22">
        <v>6.29</v>
      </c>
      <c r="AG210" s="22">
        <v>23.1</v>
      </c>
      <c r="AH210" s="22">
        <v>398</v>
      </c>
      <c r="AI210" s="22">
        <v>9.9</v>
      </c>
      <c r="AJ210" s="22">
        <v>728</v>
      </c>
      <c r="AK210" s="22">
        <v>31</v>
      </c>
      <c r="AL210" s="22">
        <v>91</v>
      </c>
      <c r="AM210" s="22">
        <v>41.7</v>
      </c>
      <c r="AN210" s="22">
        <v>11.9</v>
      </c>
      <c r="AO210" s="22">
        <v>10.1</v>
      </c>
      <c r="AP210" s="22">
        <v>7.48</v>
      </c>
      <c r="AQ210" s="22">
        <v>0.42</v>
      </c>
      <c r="AR210" s="22">
        <v>0.11</v>
      </c>
      <c r="AS210" s="22">
        <v>6.88</v>
      </c>
      <c r="AT210" s="22">
        <v>1.2999999999999999E-2</v>
      </c>
      <c r="AU210" s="22">
        <v>1.22</v>
      </c>
      <c r="AV210" s="22">
        <v>2.35</v>
      </c>
      <c r="AW210" s="22">
        <v>6.98</v>
      </c>
      <c r="AX210" s="22">
        <v>0.27</v>
      </c>
      <c r="AY210" s="22">
        <v>0.98</v>
      </c>
      <c r="AZ210" s="22">
        <v>8.2200000000000006</v>
      </c>
      <c r="BA210" s="22">
        <v>98.62</v>
      </c>
      <c r="BB210" s="22" t="s">
        <v>78</v>
      </c>
      <c r="BC210" s="22" t="s">
        <v>78</v>
      </c>
      <c r="BD210" s="22" t="s">
        <v>78</v>
      </c>
      <c r="BE210" s="22" t="s">
        <v>79</v>
      </c>
      <c r="BF210" s="22" t="s">
        <v>80</v>
      </c>
      <c r="BG210" s="22">
        <v>1.9</v>
      </c>
      <c r="BH210" s="22" t="s">
        <v>78</v>
      </c>
      <c r="BI210" s="22">
        <v>3280</v>
      </c>
      <c r="BJ210" s="22">
        <v>0.13600000000000001</v>
      </c>
      <c r="BK210" s="22" t="s">
        <v>81</v>
      </c>
      <c r="BL210" s="22" t="s">
        <v>81</v>
      </c>
      <c r="BM210" s="22" t="s">
        <v>91</v>
      </c>
      <c r="BN210" s="22">
        <v>4.1000000000000002E-2</v>
      </c>
      <c r="BO210" s="22">
        <v>2.5999999999999999E-2</v>
      </c>
      <c r="BP210" s="22">
        <v>0.01</v>
      </c>
      <c r="BQ210" s="22" t="s">
        <v>79</v>
      </c>
      <c r="BR210" s="22">
        <v>0.04</v>
      </c>
      <c r="BS210" s="22" t="s">
        <v>81</v>
      </c>
      <c r="BT210" s="22">
        <v>0.01</v>
      </c>
      <c r="BU210" s="22">
        <v>80</v>
      </c>
      <c r="BV210" s="22">
        <v>0.104</v>
      </c>
      <c r="BW210" s="22" t="s">
        <v>82</v>
      </c>
      <c r="BX210" s="22">
        <v>2E-3</v>
      </c>
      <c r="BY210" s="22">
        <v>593</v>
      </c>
      <c r="BZ210" s="22">
        <v>0.9</v>
      </c>
      <c r="CA210" s="22" t="s">
        <v>78</v>
      </c>
      <c r="CB210" s="22">
        <v>50</v>
      </c>
      <c r="CC210" s="22" t="s">
        <v>81</v>
      </c>
      <c r="CD210" s="22">
        <v>0.1</v>
      </c>
      <c r="CE210" s="22">
        <v>0.5</v>
      </c>
      <c r="CF210" s="22">
        <v>5</v>
      </c>
      <c r="CG210" s="22" t="s">
        <v>85</v>
      </c>
      <c r="CH210" s="22">
        <v>2.8000000000000001E-2</v>
      </c>
      <c r="CI210" s="22">
        <v>0.15</v>
      </c>
      <c r="CJ210" s="22">
        <v>1.0999999999999999E-2</v>
      </c>
      <c r="CK210" s="22">
        <v>10</v>
      </c>
      <c r="CL210" s="22">
        <v>2.7E-2</v>
      </c>
      <c r="CM210" s="22" t="s">
        <v>85</v>
      </c>
      <c r="CN210" s="22">
        <v>30.5</v>
      </c>
      <c r="CO210" s="22" t="s">
        <v>81</v>
      </c>
      <c r="CP210" s="22">
        <v>6.0000000000000001E-3</v>
      </c>
      <c r="CQ210" s="22" t="s">
        <v>81</v>
      </c>
      <c r="CR210" s="22" t="s">
        <v>79</v>
      </c>
      <c r="CS210" s="22">
        <v>2E-3</v>
      </c>
      <c r="CT210" s="22" t="s">
        <v>81</v>
      </c>
      <c r="CU210" s="22" t="s">
        <v>86</v>
      </c>
      <c r="CV210" s="22" t="s">
        <v>78</v>
      </c>
      <c r="CW210" s="22">
        <v>0.52200000000000002</v>
      </c>
      <c r="CX210" s="22">
        <v>0.01</v>
      </c>
      <c r="CY210" s="23">
        <v>0.01</v>
      </c>
    </row>
    <row r="211" spans="1:103" x14ac:dyDescent="0.2">
      <c r="A211" s="19" t="s">
        <v>280</v>
      </c>
      <c r="B211" s="24">
        <v>30</v>
      </c>
      <c r="C211" s="24">
        <v>31</v>
      </c>
      <c r="D211" s="25" t="s">
        <v>316</v>
      </c>
      <c r="E211" s="25" t="s">
        <v>77</v>
      </c>
      <c r="F211" s="21">
        <v>990045</v>
      </c>
      <c r="G211" s="26" t="s">
        <v>97</v>
      </c>
      <c r="H211" s="22">
        <v>8840</v>
      </c>
      <c r="I211" s="22">
        <v>124</v>
      </c>
      <c r="J211" s="22">
        <v>0.32</v>
      </c>
      <c r="K211" s="22">
        <v>96.3</v>
      </c>
      <c r="L211" s="22">
        <v>33.5</v>
      </c>
      <c r="M211" s="22">
        <v>79.099999999999994</v>
      </c>
      <c r="N211" s="22">
        <v>41.4</v>
      </c>
      <c r="O211" s="22">
        <v>191.5</v>
      </c>
      <c r="P211" s="22">
        <v>0.83</v>
      </c>
      <c r="Q211" s="22">
        <v>15.45</v>
      </c>
      <c r="R211" s="22">
        <v>5390</v>
      </c>
      <c r="S211" s="22">
        <v>1.82</v>
      </c>
      <c r="T211" s="22">
        <v>1670</v>
      </c>
      <c r="U211" s="22">
        <v>2790</v>
      </c>
      <c r="V211" s="22">
        <v>955</v>
      </c>
      <c r="W211" s="22">
        <v>50.6</v>
      </c>
      <c r="X211" s="22">
        <v>12.8</v>
      </c>
      <c r="Y211" s="22">
        <v>322</v>
      </c>
      <c r="Z211" s="22">
        <v>8.8000000000000007</v>
      </c>
      <c r="AA211" s="22">
        <v>968</v>
      </c>
      <c r="AB211" s="22">
        <v>5.8</v>
      </c>
      <c r="AC211" s="22">
        <v>21.6</v>
      </c>
      <c r="AD211" s="22">
        <v>236</v>
      </c>
      <c r="AE211" s="22">
        <v>0.88</v>
      </c>
      <c r="AF211" s="22">
        <v>3.61</v>
      </c>
      <c r="AG211" s="22">
        <v>12.7</v>
      </c>
      <c r="AH211" s="22">
        <v>584</v>
      </c>
      <c r="AI211" s="22">
        <v>9</v>
      </c>
      <c r="AJ211" s="22">
        <v>378</v>
      </c>
      <c r="AK211" s="22">
        <v>16.25</v>
      </c>
      <c r="AL211" s="22">
        <v>36</v>
      </c>
      <c r="AM211" s="22">
        <v>26.5</v>
      </c>
      <c r="AN211" s="22">
        <v>8.48</v>
      </c>
      <c r="AO211" s="22">
        <v>26.9</v>
      </c>
      <c r="AP211" s="22">
        <v>2.41</v>
      </c>
      <c r="AQ211" s="22">
        <v>0.49</v>
      </c>
      <c r="AR211" s="22" t="s">
        <v>78</v>
      </c>
      <c r="AS211" s="22">
        <v>3.88</v>
      </c>
      <c r="AT211" s="22">
        <v>1.6E-2</v>
      </c>
      <c r="AU211" s="22">
        <v>1.4</v>
      </c>
      <c r="AV211" s="22">
        <v>9.24</v>
      </c>
      <c r="AW211" s="22">
        <v>3.34</v>
      </c>
      <c r="AX211" s="22">
        <v>0.11</v>
      </c>
      <c r="AY211" s="22">
        <v>2.48</v>
      </c>
      <c r="AZ211" s="22">
        <v>12.55</v>
      </c>
      <c r="BA211" s="22">
        <v>97.8</v>
      </c>
      <c r="BB211" s="22">
        <v>0.01</v>
      </c>
      <c r="BC211" s="22" t="s">
        <v>78</v>
      </c>
      <c r="BD211" s="22" t="s">
        <v>78</v>
      </c>
      <c r="BE211" s="22">
        <v>6</v>
      </c>
      <c r="BF211" s="22" t="s">
        <v>80</v>
      </c>
      <c r="BG211" s="22">
        <v>1.9</v>
      </c>
      <c r="BH211" s="22" t="s">
        <v>78</v>
      </c>
      <c r="BI211" s="22">
        <v>3280</v>
      </c>
      <c r="BJ211" s="22">
        <v>2.3E-2</v>
      </c>
      <c r="BK211" s="22" t="s">
        <v>81</v>
      </c>
      <c r="BL211" s="22" t="s">
        <v>81</v>
      </c>
      <c r="BM211" s="22" t="s">
        <v>91</v>
      </c>
      <c r="BN211" s="22">
        <v>3.3000000000000002E-2</v>
      </c>
      <c r="BO211" s="22">
        <v>2.8000000000000001E-2</v>
      </c>
      <c r="BP211" s="22">
        <v>7.0000000000000001E-3</v>
      </c>
      <c r="BQ211" s="22">
        <v>5</v>
      </c>
      <c r="BR211" s="22">
        <v>2.7E-2</v>
      </c>
      <c r="BS211" s="22" t="s">
        <v>81</v>
      </c>
      <c r="BT211" s="22">
        <v>8.0000000000000002E-3</v>
      </c>
      <c r="BU211" s="22">
        <v>60</v>
      </c>
      <c r="BV211" s="22">
        <v>4.1000000000000002E-2</v>
      </c>
      <c r="BW211" s="22" t="s">
        <v>82</v>
      </c>
      <c r="BX211" s="22" t="s">
        <v>83</v>
      </c>
      <c r="BY211" s="22">
        <v>590</v>
      </c>
      <c r="BZ211" s="22">
        <v>0.5</v>
      </c>
      <c r="CA211" s="22">
        <v>0.01</v>
      </c>
      <c r="CB211" s="22" t="s">
        <v>84</v>
      </c>
      <c r="CC211" s="22">
        <v>5.0000000000000001E-3</v>
      </c>
      <c r="CD211" s="22" t="s">
        <v>85</v>
      </c>
      <c r="CE211" s="22">
        <v>0.3</v>
      </c>
      <c r="CF211" s="22">
        <v>5</v>
      </c>
      <c r="CG211" s="22" t="s">
        <v>85</v>
      </c>
      <c r="CH211" s="22">
        <v>1.4999999999999999E-2</v>
      </c>
      <c r="CI211" s="22">
        <v>0.11</v>
      </c>
      <c r="CJ211" s="22" t="s">
        <v>81</v>
      </c>
      <c r="CK211" s="22">
        <v>10</v>
      </c>
      <c r="CL211" s="22">
        <v>8.9999999999999993E-3</v>
      </c>
      <c r="CM211" s="22" t="s">
        <v>85</v>
      </c>
      <c r="CN211" s="22">
        <v>25.7</v>
      </c>
      <c r="CO211" s="22" t="s">
        <v>81</v>
      </c>
      <c r="CP211" s="22">
        <v>4.0000000000000001E-3</v>
      </c>
      <c r="CQ211" s="22" t="s">
        <v>81</v>
      </c>
      <c r="CR211" s="22" t="s">
        <v>79</v>
      </c>
      <c r="CS211" s="22">
        <v>2E-3</v>
      </c>
      <c r="CT211" s="22" t="s">
        <v>81</v>
      </c>
      <c r="CU211" s="22" t="s">
        <v>86</v>
      </c>
      <c r="CV211" s="22" t="s">
        <v>78</v>
      </c>
      <c r="CW211" s="22">
        <v>0.45900000000000002</v>
      </c>
      <c r="CX211" s="22">
        <v>1.2E-2</v>
      </c>
      <c r="CY211" s="23" t="s">
        <v>78</v>
      </c>
    </row>
    <row r="212" spans="1:103" x14ac:dyDescent="0.2">
      <c r="A212" s="19" t="s">
        <v>280</v>
      </c>
      <c r="B212" s="24">
        <v>31</v>
      </c>
      <c r="C212" s="24">
        <v>32</v>
      </c>
      <c r="D212" s="25" t="s">
        <v>317</v>
      </c>
      <c r="E212" s="25" t="s">
        <v>77</v>
      </c>
      <c r="F212" s="21">
        <v>990045</v>
      </c>
      <c r="G212" s="26" t="s">
        <v>97</v>
      </c>
      <c r="H212" s="26">
        <v>50000</v>
      </c>
      <c r="I212" s="22">
        <v>47</v>
      </c>
      <c r="J212" s="22">
        <v>7.0000000000000007E-2</v>
      </c>
      <c r="K212" s="22">
        <v>222</v>
      </c>
      <c r="L212" s="22">
        <v>76.900000000000006</v>
      </c>
      <c r="M212" s="22">
        <v>202</v>
      </c>
      <c r="N212" s="22">
        <v>24</v>
      </c>
      <c r="O212" s="22">
        <v>463</v>
      </c>
      <c r="P212" s="22">
        <v>1.1499999999999999</v>
      </c>
      <c r="Q212" s="22">
        <v>35.1</v>
      </c>
      <c r="R212" s="26">
        <v>45900</v>
      </c>
      <c r="S212" s="22">
        <v>4.3899999999999997</v>
      </c>
      <c r="T212" s="22">
        <v>2100</v>
      </c>
      <c r="U212" s="26">
        <v>11600</v>
      </c>
      <c r="V212" s="26">
        <v>4330</v>
      </c>
      <c r="W212" s="22">
        <v>2.7</v>
      </c>
      <c r="X212" s="22">
        <v>10.6</v>
      </c>
      <c r="Y212" s="22">
        <v>932</v>
      </c>
      <c r="Z212" s="22">
        <v>10.4</v>
      </c>
      <c r="AA212" s="22">
        <v>3090</v>
      </c>
      <c r="AB212" s="22">
        <v>0.3</v>
      </c>
      <c r="AC212" s="22">
        <v>50.6</v>
      </c>
      <c r="AD212" s="22">
        <v>705</v>
      </c>
      <c r="AE212" s="22">
        <v>0.14000000000000001</v>
      </c>
      <c r="AF212" s="22">
        <v>8.41</v>
      </c>
      <c r="AG212" s="22">
        <v>10.25</v>
      </c>
      <c r="AH212" s="22">
        <v>458</v>
      </c>
      <c r="AI212" s="22">
        <v>4.0999999999999996</v>
      </c>
      <c r="AJ212" s="22">
        <v>888</v>
      </c>
      <c r="AK212" s="22">
        <v>40.6</v>
      </c>
      <c r="AL212" s="22">
        <v>53</v>
      </c>
      <c r="AM212" s="22">
        <v>22.5</v>
      </c>
      <c r="AN212" s="22">
        <v>2.82</v>
      </c>
      <c r="AO212" s="22">
        <v>24.5</v>
      </c>
      <c r="AP212" s="22">
        <v>4.66</v>
      </c>
      <c r="AQ212" s="22">
        <v>0.34</v>
      </c>
      <c r="AR212" s="22" t="s">
        <v>78</v>
      </c>
      <c r="AS212" s="22" t="s">
        <v>78</v>
      </c>
      <c r="AT212" s="22">
        <v>6.0000000000000001E-3</v>
      </c>
      <c r="AU212" s="22">
        <v>0.23</v>
      </c>
      <c r="AV212" s="22">
        <v>6.81</v>
      </c>
      <c r="AW212" s="22">
        <v>10.1</v>
      </c>
      <c r="AX212" s="22">
        <v>0.4</v>
      </c>
      <c r="AY212" s="22">
        <v>1.4</v>
      </c>
      <c r="AZ212" s="22">
        <v>10.35</v>
      </c>
      <c r="BA212" s="22">
        <v>84.12</v>
      </c>
      <c r="BB212" s="22" t="s">
        <v>78</v>
      </c>
      <c r="BC212" s="22" t="s">
        <v>78</v>
      </c>
      <c r="BD212" s="22" t="s">
        <v>78</v>
      </c>
      <c r="BE212" s="22" t="s">
        <v>79</v>
      </c>
      <c r="BF212" s="22" t="s">
        <v>80</v>
      </c>
      <c r="BG212" s="22">
        <v>1.8</v>
      </c>
      <c r="BH212" s="22" t="s">
        <v>78</v>
      </c>
      <c r="BI212" s="22">
        <v>2630</v>
      </c>
      <c r="BJ212" s="22">
        <v>4.8000000000000001E-2</v>
      </c>
      <c r="BK212" s="22" t="s">
        <v>81</v>
      </c>
      <c r="BL212" s="22" t="s">
        <v>81</v>
      </c>
      <c r="BM212" s="22" t="s">
        <v>91</v>
      </c>
      <c r="BN212" s="22">
        <v>1.2E-2</v>
      </c>
      <c r="BO212" s="22">
        <v>8.9999999999999993E-3</v>
      </c>
      <c r="BP212" s="22" t="s">
        <v>92</v>
      </c>
      <c r="BQ212" s="22" t="s">
        <v>79</v>
      </c>
      <c r="BR212" s="22">
        <v>1.0999999999999999E-2</v>
      </c>
      <c r="BS212" s="22" t="s">
        <v>81</v>
      </c>
      <c r="BT212" s="22">
        <v>3.0000000000000001E-3</v>
      </c>
      <c r="BU212" s="22">
        <v>30</v>
      </c>
      <c r="BV212" s="22">
        <v>4.1000000000000002E-2</v>
      </c>
      <c r="BW212" s="22" t="s">
        <v>82</v>
      </c>
      <c r="BX212" s="22" t="s">
        <v>83</v>
      </c>
      <c r="BY212" s="22">
        <v>493</v>
      </c>
      <c r="BZ212" s="22">
        <v>0.4</v>
      </c>
      <c r="CA212" s="22">
        <v>0.01</v>
      </c>
      <c r="CB212" s="22" t="s">
        <v>84</v>
      </c>
      <c r="CC212" s="22" t="s">
        <v>81</v>
      </c>
      <c r="CD212" s="22" t="s">
        <v>85</v>
      </c>
      <c r="CE212" s="22">
        <v>0.2</v>
      </c>
      <c r="CF212" s="22">
        <v>6</v>
      </c>
      <c r="CG212" s="22" t="s">
        <v>85</v>
      </c>
      <c r="CH212" s="22">
        <v>1.4999999999999999E-2</v>
      </c>
      <c r="CI212" s="22">
        <v>0.06</v>
      </c>
      <c r="CJ212" s="22" t="s">
        <v>81</v>
      </c>
      <c r="CK212" s="22">
        <v>10</v>
      </c>
      <c r="CL212" s="22">
        <v>5.0000000000000001E-3</v>
      </c>
      <c r="CM212" s="22" t="s">
        <v>85</v>
      </c>
      <c r="CN212" s="22">
        <v>20.8</v>
      </c>
      <c r="CO212" s="22" t="s">
        <v>81</v>
      </c>
      <c r="CP212" s="22">
        <v>2E-3</v>
      </c>
      <c r="CQ212" s="22" t="s">
        <v>81</v>
      </c>
      <c r="CR212" s="22" t="s">
        <v>79</v>
      </c>
      <c r="CS212" s="22" t="s">
        <v>83</v>
      </c>
      <c r="CT212" s="22" t="s">
        <v>81</v>
      </c>
      <c r="CU212" s="22" t="s">
        <v>86</v>
      </c>
      <c r="CV212" s="22" t="s">
        <v>78</v>
      </c>
      <c r="CW212" s="22">
        <v>0.186</v>
      </c>
      <c r="CX212" s="22">
        <v>4.0000000000000001E-3</v>
      </c>
      <c r="CY212" s="23" t="s">
        <v>78</v>
      </c>
    </row>
    <row r="213" spans="1:103" x14ac:dyDescent="0.2">
      <c r="A213" s="19" t="s">
        <v>280</v>
      </c>
      <c r="B213" s="24">
        <v>32</v>
      </c>
      <c r="C213" s="24">
        <v>33</v>
      </c>
      <c r="D213" s="25" t="s">
        <v>318</v>
      </c>
      <c r="E213" s="25" t="s">
        <v>77</v>
      </c>
      <c r="F213" s="21">
        <v>990045</v>
      </c>
      <c r="G213" s="26" t="s">
        <v>97</v>
      </c>
      <c r="H213" s="26">
        <v>24400</v>
      </c>
      <c r="I213" s="22">
        <v>94</v>
      </c>
      <c r="J213" s="22">
        <v>1.75</v>
      </c>
      <c r="K213" s="22">
        <v>137</v>
      </c>
      <c r="L213" s="22">
        <v>48</v>
      </c>
      <c r="M213" s="22">
        <v>120</v>
      </c>
      <c r="N213" s="22">
        <v>38.700000000000003</v>
      </c>
      <c r="O213" s="22">
        <v>279</v>
      </c>
      <c r="P213" s="22">
        <v>5.17</v>
      </c>
      <c r="Q213" s="22">
        <v>22.4</v>
      </c>
      <c r="R213" s="26">
        <v>19050</v>
      </c>
      <c r="S213" s="22">
        <v>2.97</v>
      </c>
      <c r="T213" s="22">
        <v>1925</v>
      </c>
      <c r="U213" s="22">
        <v>5700</v>
      </c>
      <c r="V213" s="26">
        <v>1950</v>
      </c>
      <c r="W213" s="22">
        <v>171</v>
      </c>
      <c r="X213" s="22">
        <v>11.4</v>
      </c>
      <c r="Y213" s="22">
        <v>512</v>
      </c>
      <c r="Z213" s="22">
        <v>8.4</v>
      </c>
      <c r="AA213" s="22">
        <v>2500</v>
      </c>
      <c r="AB213" s="22">
        <v>4.9000000000000004</v>
      </c>
      <c r="AC213" s="22">
        <v>31.2</v>
      </c>
      <c r="AD213" s="22">
        <v>368</v>
      </c>
      <c r="AE213" s="22">
        <v>0.86</v>
      </c>
      <c r="AF213" s="22">
        <v>5.2</v>
      </c>
      <c r="AG213" s="22">
        <v>11.25</v>
      </c>
      <c r="AH213" s="22">
        <v>378</v>
      </c>
      <c r="AI213" s="22">
        <v>6.3</v>
      </c>
      <c r="AJ213" s="22">
        <v>570</v>
      </c>
      <c r="AK213" s="22">
        <v>25.5</v>
      </c>
      <c r="AL213" s="22">
        <v>394</v>
      </c>
      <c r="AM213" s="22">
        <v>33.9</v>
      </c>
      <c r="AN213" s="22">
        <v>8.7799999999999994</v>
      </c>
      <c r="AO213" s="22">
        <v>11.75</v>
      </c>
      <c r="AP213" s="22">
        <v>6.6</v>
      </c>
      <c r="AQ213" s="22">
        <v>2.0299999999999998</v>
      </c>
      <c r="AR213" s="22">
        <v>0.11</v>
      </c>
      <c r="AS213" s="22">
        <v>4.7</v>
      </c>
      <c r="AT213" s="22">
        <v>1.2999999999999999E-2</v>
      </c>
      <c r="AU213" s="22">
        <v>1.36</v>
      </c>
      <c r="AV213" s="22">
        <v>4.0599999999999996</v>
      </c>
      <c r="AW213" s="22">
        <v>7.54</v>
      </c>
      <c r="AX213" s="22">
        <v>0.31</v>
      </c>
      <c r="AY213" s="22">
        <v>3.71</v>
      </c>
      <c r="AZ213" s="22">
        <v>9.06</v>
      </c>
      <c r="BA213" s="22">
        <v>93.92</v>
      </c>
      <c r="BB213" s="22" t="s">
        <v>78</v>
      </c>
      <c r="BC213" s="22" t="s">
        <v>78</v>
      </c>
      <c r="BD213" s="22" t="s">
        <v>78</v>
      </c>
      <c r="BE213" s="22" t="s">
        <v>79</v>
      </c>
      <c r="BF213" s="22" t="s">
        <v>80</v>
      </c>
      <c r="BG213" s="22">
        <v>1.7</v>
      </c>
      <c r="BH213" s="22" t="s">
        <v>78</v>
      </c>
      <c r="BI213" s="22">
        <v>3160</v>
      </c>
      <c r="BJ213" s="22">
        <v>0.36599999999999999</v>
      </c>
      <c r="BK213" s="22">
        <v>5.0000000000000001E-3</v>
      </c>
      <c r="BL213" s="22">
        <v>5.0000000000000001E-3</v>
      </c>
      <c r="BM213" s="22" t="s">
        <v>91</v>
      </c>
      <c r="BN213" s="22">
        <v>2.4E-2</v>
      </c>
      <c r="BO213" s="22">
        <v>1.4999999999999999E-2</v>
      </c>
      <c r="BP213" s="22">
        <v>5.0000000000000001E-3</v>
      </c>
      <c r="BQ213" s="22" t="s">
        <v>79</v>
      </c>
      <c r="BR213" s="22">
        <v>2.1000000000000001E-2</v>
      </c>
      <c r="BS213" s="22" t="s">
        <v>81</v>
      </c>
      <c r="BT213" s="22">
        <v>5.0000000000000001E-3</v>
      </c>
      <c r="BU213" s="22">
        <v>70</v>
      </c>
      <c r="BV213" s="22">
        <v>0.28100000000000003</v>
      </c>
      <c r="BW213" s="22" t="s">
        <v>82</v>
      </c>
      <c r="BX213" s="22">
        <v>2E-3</v>
      </c>
      <c r="BY213" s="22">
        <v>607</v>
      </c>
      <c r="BZ213" s="22">
        <v>1.2</v>
      </c>
      <c r="CA213" s="22">
        <v>0.01</v>
      </c>
      <c r="CB213" s="22" t="s">
        <v>84</v>
      </c>
      <c r="CC213" s="22">
        <v>1.4E-2</v>
      </c>
      <c r="CD213" s="22">
        <v>0.08</v>
      </c>
      <c r="CE213" s="22">
        <v>0.2</v>
      </c>
      <c r="CF213" s="22">
        <v>5</v>
      </c>
      <c r="CG213" s="22" t="s">
        <v>85</v>
      </c>
      <c r="CH213" s="22">
        <v>2.5000000000000001E-2</v>
      </c>
      <c r="CI213" s="22">
        <v>0.27</v>
      </c>
      <c r="CJ213" s="22" t="s">
        <v>81</v>
      </c>
      <c r="CK213" s="22">
        <v>10</v>
      </c>
      <c r="CL213" s="22">
        <v>1.4999999999999999E-2</v>
      </c>
      <c r="CM213" s="22" t="s">
        <v>85</v>
      </c>
      <c r="CN213" s="22">
        <v>26.2</v>
      </c>
      <c r="CO213" s="22">
        <v>5.0000000000000001E-3</v>
      </c>
      <c r="CP213" s="22">
        <v>3.0000000000000001E-3</v>
      </c>
      <c r="CQ213" s="22" t="s">
        <v>81</v>
      </c>
      <c r="CR213" s="22" t="s">
        <v>79</v>
      </c>
      <c r="CS213" s="22">
        <v>2E-3</v>
      </c>
      <c r="CT213" s="22" t="s">
        <v>81</v>
      </c>
      <c r="CU213" s="22" t="s">
        <v>86</v>
      </c>
      <c r="CV213" s="22" t="s">
        <v>78</v>
      </c>
      <c r="CW213" s="22">
        <v>0.316</v>
      </c>
      <c r="CX213" s="22">
        <v>8.0000000000000002E-3</v>
      </c>
      <c r="CY213" s="23" t="s">
        <v>78</v>
      </c>
    </row>
    <row r="214" spans="1:103" x14ac:dyDescent="0.2">
      <c r="A214" s="19" t="s">
        <v>280</v>
      </c>
      <c r="B214" s="24">
        <v>33</v>
      </c>
      <c r="C214" s="24">
        <v>34</v>
      </c>
      <c r="D214" s="25" t="s">
        <v>319</v>
      </c>
      <c r="E214" s="25" t="s">
        <v>77</v>
      </c>
      <c r="F214" s="21">
        <v>990045</v>
      </c>
      <c r="G214" s="26" t="s">
        <v>97</v>
      </c>
      <c r="H214" s="26">
        <v>28900</v>
      </c>
      <c r="I214" s="22">
        <v>114</v>
      </c>
      <c r="J214" s="22">
        <v>5.18</v>
      </c>
      <c r="K214" s="22">
        <v>86.1</v>
      </c>
      <c r="L214" s="22">
        <v>28.7</v>
      </c>
      <c r="M214" s="22">
        <v>82.1</v>
      </c>
      <c r="N214" s="22">
        <v>36.200000000000003</v>
      </c>
      <c r="O214" s="22">
        <v>188.5</v>
      </c>
      <c r="P214" s="22">
        <v>2.85</v>
      </c>
      <c r="Q214" s="22">
        <v>12.9</v>
      </c>
      <c r="R214" s="26">
        <v>25000</v>
      </c>
      <c r="S214" s="22">
        <v>1.55</v>
      </c>
      <c r="T214" s="22">
        <v>1615</v>
      </c>
      <c r="U214" s="22">
        <v>5370</v>
      </c>
      <c r="V214" s="26">
        <v>2100</v>
      </c>
      <c r="W214" s="22">
        <v>294</v>
      </c>
      <c r="X214" s="22">
        <v>7</v>
      </c>
      <c r="Y214" s="22">
        <v>386</v>
      </c>
      <c r="Z214" s="22">
        <v>9.8000000000000007</v>
      </c>
      <c r="AA214" s="22">
        <v>1735</v>
      </c>
      <c r="AB214" s="22">
        <v>4</v>
      </c>
      <c r="AC214" s="22">
        <v>20.399999999999999</v>
      </c>
      <c r="AD214" s="22">
        <v>184</v>
      </c>
      <c r="AE214" s="22">
        <v>0.79</v>
      </c>
      <c r="AF214" s="22">
        <v>2.87</v>
      </c>
      <c r="AG214" s="22">
        <v>8.7899999999999991</v>
      </c>
      <c r="AH214" s="22">
        <v>475</v>
      </c>
      <c r="AI214" s="22">
        <v>4.3</v>
      </c>
      <c r="AJ214" s="22">
        <v>331</v>
      </c>
      <c r="AK214" s="22">
        <v>13.95</v>
      </c>
      <c r="AL214" s="22">
        <v>175</v>
      </c>
      <c r="AM214" s="22">
        <v>33.9</v>
      </c>
      <c r="AN214" s="22">
        <v>7.67</v>
      </c>
      <c r="AO214" s="22">
        <v>15.15</v>
      </c>
      <c r="AP214" s="22">
        <v>2.94</v>
      </c>
      <c r="AQ214" s="22">
        <v>4.87</v>
      </c>
      <c r="AR214" s="22">
        <v>0.06</v>
      </c>
      <c r="AS214" s="22">
        <v>4.91</v>
      </c>
      <c r="AT214" s="22">
        <v>1.4999999999999999E-2</v>
      </c>
      <c r="AU214" s="22">
        <v>1.34</v>
      </c>
      <c r="AV214" s="22">
        <v>3.4</v>
      </c>
      <c r="AW214" s="22">
        <v>5.57</v>
      </c>
      <c r="AX214" s="22">
        <v>0.23</v>
      </c>
      <c r="AY214" s="22">
        <v>5.47</v>
      </c>
      <c r="AZ214" s="22">
        <v>7.63</v>
      </c>
      <c r="BA214" s="22">
        <v>93.16</v>
      </c>
      <c r="BB214" s="22" t="s">
        <v>78</v>
      </c>
      <c r="BC214" s="22" t="s">
        <v>78</v>
      </c>
      <c r="BD214" s="22" t="s">
        <v>78</v>
      </c>
      <c r="BE214" s="22" t="s">
        <v>79</v>
      </c>
      <c r="BF214" s="22" t="s">
        <v>80</v>
      </c>
      <c r="BG214" s="22">
        <v>1.3</v>
      </c>
      <c r="BH214" s="22" t="s">
        <v>78</v>
      </c>
      <c r="BI214" s="22">
        <v>1540</v>
      </c>
      <c r="BJ214" s="22">
        <v>0.11700000000000001</v>
      </c>
      <c r="BK214" s="22" t="s">
        <v>81</v>
      </c>
      <c r="BL214" s="22" t="s">
        <v>81</v>
      </c>
      <c r="BM214" s="22" t="s">
        <v>91</v>
      </c>
      <c r="BN214" s="22">
        <v>5.0000000000000001E-3</v>
      </c>
      <c r="BO214" s="22" t="s">
        <v>92</v>
      </c>
      <c r="BP214" s="22" t="s">
        <v>92</v>
      </c>
      <c r="BQ214" s="22" t="s">
        <v>79</v>
      </c>
      <c r="BR214" s="22" t="s">
        <v>81</v>
      </c>
      <c r="BS214" s="22" t="s">
        <v>81</v>
      </c>
      <c r="BT214" s="22" t="s">
        <v>83</v>
      </c>
      <c r="BU214" s="22">
        <v>60</v>
      </c>
      <c r="BV214" s="22">
        <v>0.156</v>
      </c>
      <c r="BW214" s="22" t="s">
        <v>82</v>
      </c>
      <c r="BX214" s="22" t="s">
        <v>83</v>
      </c>
      <c r="BY214" s="22">
        <v>304</v>
      </c>
      <c r="BZ214" s="22">
        <v>0.8</v>
      </c>
      <c r="CA214" s="22">
        <v>0.01</v>
      </c>
      <c r="CB214" s="22" t="s">
        <v>84</v>
      </c>
      <c r="CC214" s="22" t="s">
        <v>81</v>
      </c>
      <c r="CD214" s="22" t="s">
        <v>85</v>
      </c>
      <c r="CE214" s="22">
        <v>0.1</v>
      </c>
      <c r="CF214" s="22" t="s">
        <v>79</v>
      </c>
      <c r="CG214" s="22" t="s">
        <v>85</v>
      </c>
      <c r="CH214" s="22">
        <v>3.3000000000000002E-2</v>
      </c>
      <c r="CI214" s="22">
        <v>0.18</v>
      </c>
      <c r="CJ214" s="22" t="s">
        <v>81</v>
      </c>
      <c r="CK214" s="22" t="s">
        <v>80</v>
      </c>
      <c r="CL214" s="22">
        <v>5.0000000000000001E-3</v>
      </c>
      <c r="CM214" s="22" t="s">
        <v>85</v>
      </c>
      <c r="CN214" s="22">
        <v>13.7</v>
      </c>
      <c r="CO214" s="22">
        <v>1.4999999999999999E-2</v>
      </c>
      <c r="CP214" s="22" t="s">
        <v>83</v>
      </c>
      <c r="CQ214" s="22" t="s">
        <v>81</v>
      </c>
      <c r="CR214" s="22" t="s">
        <v>79</v>
      </c>
      <c r="CS214" s="22" t="s">
        <v>83</v>
      </c>
      <c r="CT214" s="22" t="s">
        <v>81</v>
      </c>
      <c r="CU214" s="22" t="s">
        <v>86</v>
      </c>
      <c r="CV214" s="22" t="s">
        <v>78</v>
      </c>
      <c r="CW214" s="22">
        <v>5.7000000000000002E-2</v>
      </c>
      <c r="CX214" s="22" t="s">
        <v>92</v>
      </c>
      <c r="CY214" s="23" t="s">
        <v>78</v>
      </c>
    </row>
    <row r="215" spans="1:103" x14ac:dyDescent="0.2">
      <c r="A215" s="19" t="s">
        <v>280</v>
      </c>
      <c r="B215" s="2" t="s">
        <v>136</v>
      </c>
      <c r="C215" s="2"/>
      <c r="D215" s="27" t="s">
        <v>320</v>
      </c>
      <c r="E215" s="27" t="s">
        <v>107</v>
      </c>
      <c r="F215" s="21">
        <v>990045</v>
      </c>
      <c r="G215" s="22">
        <v>7370</v>
      </c>
      <c r="H215" s="22">
        <v>7720</v>
      </c>
      <c r="I215" s="22">
        <v>66</v>
      </c>
      <c r="J215" s="22">
        <v>1.99</v>
      </c>
      <c r="K215" s="22">
        <v>37.299999999999997</v>
      </c>
      <c r="L215" s="22">
        <v>9.41</v>
      </c>
      <c r="M215" s="22">
        <v>38.799999999999997</v>
      </c>
      <c r="N215" s="22">
        <v>11.3</v>
      </c>
      <c r="O215" s="22">
        <v>92.9</v>
      </c>
      <c r="P215" s="22">
        <v>0.85</v>
      </c>
      <c r="Q215" s="22">
        <v>4.6100000000000003</v>
      </c>
      <c r="R215" s="22">
        <v>6330</v>
      </c>
      <c r="S215" s="22">
        <v>0.74</v>
      </c>
      <c r="T215" s="22">
        <v>313</v>
      </c>
      <c r="U215" s="22">
        <v>1650</v>
      </c>
      <c r="V215" s="22">
        <v>623</v>
      </c>
      <c r="W215" s="22">
        <v>50.3</v>
      </c>
      <c r="X215" s="22">
        <v>8.4</v>
      </c>
      <c r="Y215" s="22">
        <v>152</v>
      </c>
      <c r="Z215" s="22">
        <v>4.8</v>
      </c>
      <c r="AA215" s="26" t="s">
        <v>97</v>
      </c>
      <c r="AB215" s="22">
        <v>1.5</v>
      </c>
      <c r="AC215" s="22">
        <v>9.56</v>
      </c>
      <c r="AD215" s="22">
        <v>256</v>
      </c>
      <c r="AE215" s="22">
        <v>0.23</v>
      </c>
      <c r="AF215" s="22">
        <v>0.96</v>
      </c>
      <c r="AG215" s="22">
        <v>2.36</v>
      </c>
      <c r="AH215" s="22">
        <v>46</v>
      </c>
      <c r="AI215" s="22">
        <v>3.8</v>
      </c>
      <c r="AJ215" s="22">
        <v>112</v>
      </c>
      <c r="AK215" s="22">
        <v>5.49</v>
      </c>
      <c r="AL215" s="22">
        <v>32</v>
      </c>
      <c r="AM215" s="22">
        <v>23.6</v>
      </c>
      <c r="AN215" s="22">
        <v>7.04</v>
      </c>
      <c r="AO215" s="22">
        <v>8.35</v>
      </c>
      <c r="AP215" s="22">
        <v>20.6</v>
      </c>
      <c r="AQ215" s="22">
        <v>3.62</v>
      </c>
      <c r="AR215" s="22">
        <v>3.2</v>
      </c>
      <c r="AS215" s="22">
        <v>0.87</v>
      </c>
      <c r="AT215" s="22">
        <v>7.0000000000000001E-3</v>
      </c>
      <c r="AU215" s="22">
        <v>0.37</v>
      </c>
      <c r="AV215" s="22">
        <v>1.1100000000000001</v>
      </c>
      <c r="AW215" s="22">
        <v>0.41</v>
      </c>
      <c r="AX215" s="22">
        <v>1.8</v>
      </c>
      <c r="AY215" s="22">
        <v>0.87</v>
      </c>
      <c r="AZ215" s="22">
        <v>23.4</v>
      </c>
      <c r="BA215" s="22">
        <v>95.25</v>
      </c>
      <c r="BB215" s="22"/>
      <c r="BC215" s="22"/>
      <c r="BD215" s="22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7"/>
    </row>
    <row r="216" spans="1:103" x14ac:dyDescent="0.2">
      <c r="A216" s="19" t="s">
        <v>280</v>
      </c>
      <c r="B216" s="24">
        <v>34</v>
      </c>
      <c r="C216" s="24">
        <v>35</v>
      </c>
      <c r="D216" s="25" t="s">
        <v>321</v>
      </c>
      <c r="E216" s="25" t="s">
        <v>77</v>
      </c>
      <c r="F216" s="21">
        <v>990045</v>
      </c>
      <c r="G216" s="26" t="s">
        <v>97</v>
      </c>
      <c r="H216" s="22">
        <v>3970</v>
      </c>
      <c r="I216" s="22">
        <v>149</v>
      </c>
      <c r="J216" s="22">
        <v>5.74</v>
      </c>
      <c r="K216" s="22">
        <v>69.900000000000006</v>
      </c>
      <c r="L216" s="22">
        <v>25.9</v>
      </c>
      <c r="M216" s="22">
        <v>45.2</v>
      </c>
      <c r="N216" s="22">
        <v>35.299999999999997</v>
      </c>
      <c r="O216" s="22">
        <v>120.5</v>
      </c>
      <c r="P216" s="22">
        <v>2.62</v>
      </c>
      <c r="Q216" s="22">
        <v>11.8</v>
      </c>
      <c r="R216" s="22">
        <v>2420</v>
      </c>
      <c r="S216" s="22">
        <v>1.61</v>
      </c>
      <c r="T216" s="22">
        <v>1280</v>
      </c>
      <c r="U216" s="22">
        <v>1385</v>
      </c>
      <c r="V216" s="22">
        <v>416</v>
      </c>
      <c r="W216" s="22">
        <v>243</v>
      </c>
      <c r="X216" s="22">
        <v>6.4</v>
      </c>
      <c r="Y216" s="22">
        <v>186</v>
      </c>
      <c r="Z216" s="22">
        <v>4.4000000000000004</v>
      </c>
      <c r="AA216" s="22">
        <v>1415</v>
      </c>
      <c r="AB216" s="22">
        <v>5.5</v>
      </c>
      <c r="AC216" s="22">
        <v>14.55</v>
      </c>
      <c r="AD216" s="22">
        <v>70.3</v>
      </c>
      <c r="AE216" s="22">
        <v>1.1000000000000001</v>
      </c>
      <c r="AF216" s="22">
        <v>2.89</v>
      </c>
      <c r="AG216" s="22">
        <v>8.41</v>
      </c>
      <c r="AH216" s="22">
        <v>367</v>
      </c>
      <c r="AI216" s="22">
        <v>3.2</v>
      </c>
      <c r="AJ216" s="22">
        <v>305</v>
      </c>
      <c r="AK216" s="22">
        <v>13.1</v>
      </c>
      <c r="AL216" s="22">
        <v>146</v>
      </c>
      <c r="AM216" s="22">
        <v>46.7</v>
      </c>
      <c r="AN216" s="22">
        <v>9.19</v>
      </c>
      <c r="AO216" s="22">
        <v>14.3</v>
      </c>
      <c r="AP216" s="22">
        <v>4.72</v>
      </c>
      <c r="AQ216" s="22">
        <v>4.09</v>
      </c>
      <c r="AR216" s="22">
        <v>0.15</v>
      </c>
      <c r="AS216" s="22">
        <v>6.02</v>
      </c>
      <c r="AT216" s="22">
        <v>1.9E-2</v>
      </c>
      <c r="AU216" s="22">
        <v>1.75</v>
      </c>
      <c r="AV216" s="22">
        <v>1.28</v>
      </c>
      <c r="AW216" s="22">
        <v>3.95</v>
      </c>
      <c r="AX216" s="22">
        <v>0.16</v>
      </c>
      <c r="AY216" s="22">
        <v>2.74</v>
      </c>
      <c r="AZ216" s="22">
        <v>6.1</v>
      </c>
      <c r="BA216" s="22">
        <v>101.17</v>
      </c>
      <c r="BB216" s="22">
        <v>0.01</v>
      </c>
      <c r="BC216" s="22" t="s">
        <v>78</v>
      </c>
      <c r="BD216" s="22" t="s">
        <v>78</v>
      </c>
      <c r="BE216" s="22" t="s">
        <v>79</v>
      </c>
      <c r="BF216" s="22" t="s">
        <v>80</v>
      </c>
      <c r="BG216" s="22">
        <v>1.4</v>
      </c>
      <c r="BH216" s="22" t="s">
        <v>78</v>
      </c>
      <c r="BI216" s="22">
        <v>1680</v>
      </c>
      <c r="BJ216" s="22">
        <v>2.8000000000000001E-2</v>
      </c>
      <c r="BK216" s="22" t="s">
        <v>81</v>
      </c>
      <c r="BL216" s="22" t="s">
        <v>81</v>
      </c>
      <c r="BM216" s="22" t="s">
        <v>91</v>
      </c>
      <c r="BN216" s="22" t="s">
        <v>81</v>
      </c>
      <c r="BO216" s="22" t="s">
        <v>92</v>
      </c>
      <c r="BP216" s="22" t="s">
        <v>92</v>
      </c>
      <c r="BQ216" s="22" t="s">
        <v>79</v>
      </c>
      <c r="BR216" s="22" t="s">
        <v>81</v>
      </c>
      <c r="BS216" s="22" t="s">
        <v>81</v>
      </c>
      <c r="BT216" s="22" t="s">
        <v>83</v>
      </c>
      <c r="BU216" s="22">
        <v>90</v>
      </c>
      <c r="BV216" s="22">
        <v>1.6E-2</v>
      </c>
      <c r="BW216" s="22" t="s">
        <v>82</v>
      </c>
      <c r="BX216" s="22" t="s">
        <v>83</v>
      </c>
      <c r="BY216" s="22">
        <v>336</v>
      </c>
      <c r="BZ216" s="22">
        <v>0.9</v>
      </c>
      <c r="CA216" s="22">
        <v>0.02</v>
      </c>
      <c r="CB216" s="22" t="s">
        <v>84</v>
      </c>
      <c r="CC216" s="22" t="s">
        <v>81</v>
      </c>
      <c r="CD216" s="22" t="s">
        <v>85</v>
      </c>
      <c r="CE216" s="22">
        <v>0.1</v>
      </c>
      <c r="CF216" s="22" t="s">
        <v>79</v>
      </c>
      <c r="CG216" s="22" t="s">
        <v>85</v>
      </c>
      <c r="CH216" s="22">
        <v>0.01</v>
      </c>
      <c r="CI216" s="22">
        <v>0.25</v>
      </c>
      <c r="CJ216" s="22" t="s">
        <v>81</v>
      </c>
      <c r="CK216" s="22" t="s">
        <v>80</v>
      </c>
      <c r="CL216" s="22">
        <v>4.0000000000000001E-3</v>
      </c>
      <c r="CM216" s="22" t="s">
        <v>85</v>
      </c>
      <c r="CN216" s="22">
        <v>19.899999999999999</v>
      </c>
      <c r="CO216" s="22">
        <v>1.0999999999999999E-2</v>
      </c>
      <c r="CP216" s="22" t="s">
        <v>83</v>
      </c>
      <c r="CQ216" s="22" t="s">
        <v>81</v>
      </c>
      <c r="CR216" s="22" t="s">
        <v>79</v>
      </c>
      <c r="CS216" s="22" t="s">
        <v>83</v>
      </c>
      <c r="CT216" s="22" t="s">
        <v>81</v>
      </c>
      <c r="CU216" s="22" t="s">
        <v>86</v>
      </c>
      <c r="CV216" s="22" t="s">
        <v>78</v>
      </c>
      <c r="CW216" s="22">
        <v>4.3999999999999997E-2</v>
      </c>
      <c r="CX216" s="22" t="s">
        <v>92</v>
      </c>
      <c r="CY216" s="23" t="s">
        <v>78</v>
      </c>
    </row>
    <row r="217" spans="1:103" x14ac:dyDescent="0.2">
      <c r="A217" s="19" t="s">
        <v>280</v>
      </c>
      <c r="B217" s="24">
        <v>35</v>
      </c>
      <c r="C217" s="24">
        <v>36</v>
      </c>
      <c r="D217" s="25" t="s">
        <v>322</v>
      </c>
      <c r="E217" s="25" t="s">
        <v>77</v>
      </c>
      <c r="F217" s="21">
        <v>990046</v>
      </c>
      <c r="G217" s="38">
        <v>5790</v>
      </c>
      <c r="H217" s="38">
        <v>1595</v>
      </c>
      <c r="I217" s="38">
        <v>70</v>
      </c>
      <c r="J217" s="38">
        <v>4.71</v>
      </c>
      <c r="K217" s="38">
        <v>30.1</v>
      </c>
      <c r="L217" s="38">
        <v>12.8</v>
      </c>
      <c r="M217" s="38">
        <v>17.75</v>
      </c>
      <c r="N217" s="38">
        <v>28.7</v>
      </c>
      <c r="O217" s="38">
        <v>47.3</v>
      </c>
      <c r="P217" s="38">
        <v>11.2</v>
      </c>
      <c r="Q217" s="38">
        <v>5.13</v>
      </c>
      <c r="R217" s="38">
        <v>940</v>
      </c>
      <c r="S217" s="38">
        <v>1.06</v>
      </c>
      <c r="T217" s="38">
        <v>745</v>
      </c>
      <c r="U217" s="38">
        <v>521</v>
      </c>
      <c r="V217" s="38">
        <v>150</v>
      </c>
      <c r="W217" s="38">
        <v>193</v>
      </c>
      <c r="X217" s="38">
        <v>7.9</v>
      </c>
      <c r="Y217" s="38">
        <v>72.599999999999994</v>
      </c>
      <c r="Z217" s="38">
        <v>5.3</v>
      </c>
      <c r="AA217" s="38">
        <v>877</v>
      </c>
      <c r="AB217" s="38">
        <v>8.9</v>
      </c>
      <c r="AC217" s="38">
        <v>5.58</v>
      </c>
      <c r="AD217" s="38">
        <v>47</v>
      </c>
      <c r="AE217" s="38">
        <v>1.18</v>
      </c>
      <c r="AF217" s="38">
        <v>1.51</v>
      </c>
      <c r="AG217" s="38">
        <v>6.63</v>
      </c>
      <c r="AH217" s="38">
        <v>155</v>
      </c>
      <c r="AI217" s="38">
        <v>48.4</v>
      </c>
      <c r="AJ217" s="38">
        <v>136.5</v>
      </c>
      <c r="AK217" s="38">
        <v>7.82</v>
      </c>
      <c r="AL217" s="38">
        <v>808</v>
      </c>
      <c r="AM217" s="38">
        <v>47.6</v>
      </c>
      <c r="AN217" s="38">
        <v>12.15</v>
      </c>
      <c r="AO217" s="38">
        <v>11.35</v>
      </c>
      <c r="AP217" s="38">
        <v>3.16</v>
      </c>
      <c r="AQ217" s="38">
        <v>4.0199999999999996</v>
      </c>
      <c r="AR217" s="38">
        <v>0.25</v>
      </c>
      <c r="AS217" s="38">
        <v>8.9499999999999993</v>
      </c>
      <c r="AT217" s="38">
        <v>1.2E-2</v>
      </c>
      <c r="AU217" s="38">
        <v>2.14</v>
      </c>
      <c r="AV217" s="38">
        <v>0.34</v>
      </c>
      <c r="AW217" s="38">
        <v>2.4300000000000002</v>
      </c>
      <c r="AX217" s="38">
        <v>0.1</v>
      </c>
      <c r="AY217" s="38">
        <v>0.67</v>
      </c>
      <c r="AZ217" s="38">
        <v>5.04</v>
      </c>
      <c r="BA217" s="38">
        <v>98.21</v>
      </c>
      <c r="BB217" s="38">
        <v>0.01</v>
      </c>
      <c r="BC217" s="38" t="s">
        <v>78</v>
      </c>
      <c r="BD217" s="38" t="s">
        <v>78</v>
      </c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3"/>
    </row>
    <row r="218" spans="1:103" x14ac:dyDescent="0.2">
      <c r="A218" s="19" t="s">
        <v>280</v>
      </c>
      <c r="B218" s="3" t="s">
        <v>87</v>
      </c>
      <c r="C218" s="3"/>
      <c r="D218" s="33" t="s">
        <v>323</v>
      </c>
      <c r="E218" s="33" t="s">
        <v>89</v>
      </c>
      <c r="F218" s="21">
        <v>990046</v>
      </c>
      <c r="G218" s="38">
        <v>6.6</v>
      </c>
      <c r="H218" s="38">
        <v>3.4</v>
      </c>
      <c r="I218" s="38">
        <v>13</v>
      </c>
      <c r="J218" s="38">
        <v>0.03</v>
      </c>
      <c r="K218" s="38">
        <v>0.05</v>
      </c>
      <c r="L218" s="38">
        <v>0.03</v>
      </c>
      <c r="M218" s="38">
        <v>0.08</v>
      </c>
      <c r="N218" s="38">
        <v>0.2</v>
      </c>
      <c r="O218" s="38">
        <v>0.17</v>
      </c>
      <c r="P218" s="38">
        <v>0.05</v>
      </c>
      <c r="Q218" s="38">
        <v>0.01</v>
      </c>
      <c r="R218" s="38">
        <v>2.4</v>
      </c>
      <c r="S218" s="38" t="s">
        <v>78</v>
      </c>
      <c r="T218" s="38">
        <v>0.43</v>
      </c>
      <c r="U218" s="38">
        <v>1.4</v>
      </c>
      <c r="V218" s="38">
        <v>0.36</v>
      </c>
      <c r="W218" s="38">
        <v>0.7</v>
      </c>
      <c r="X218" s="38">
        <v>2.4</v>
      </c>
      <c r="Y218" s="38">
        <v>0.47</v>
      </c>
      <c r="Z218" s="38" t="s">
        <v>90</v>
      </c>
      <c r="AA218" s="38">
        <v>14.2</v>
      </c>
      <c r="AB218" s="38">
        <v>0.1</v>
      </c>
      <c r="AC218" s="38">
        <v>0.02</v>
      </c>
      <c r="AD218" s="38">
        <v>0.09</v>
      </c>
      <c r="AE218" s="38" t="s">
        <v>78</v>
      </c>
      <c r="AF218" s="38" t="s">
        <v>78</v>
      </c>
      <c r="AG218" s="38" t="s">
        <v>85</v>
      </c>
      <c r="AH218" s="38" t="s">
        <v>79</v>
      </c>
      <c r="AI218" s="38" t="s">
        <v>90</v>
      </c>
      <c r="AJ218" s="38">
        <v>0.3</v>
      </c>
      <c r="AK218" s="38" t="s">
        <v>141</v>
      </c>
      <c r="AL218" s="38">
        <v>2</v>
      </c>
      <c r="AM218" s="38">
        <v>99.5</v>
      </c>
      <c r="AN218" s="38">
        <v>0.04</v>
      </c>
      <c r="AO218" s="38">
        <v>1.08</v>
      </c>
      <c r="AP218" s="38">
        <v>0.09</v>
      </c>
      <c r="AQ218" s="38">
        <v>0.06</v>
      </c>
      <c r="AR218" s="38" t="s">
        <v>78</v>
      </c>
      <c r="AS218" s="38">
        <v>0.02</v>
      </c>
      <c r="AT218" s="38">
        <v>2E-3</v>
      </c>
      <c r="AU218" s="38" t="s">
        <v>78</v>
      </c>
      <c r="AV218" s="38">
        <v>0.01</v>
      </c>
      <c r="AW218" s="38">
        <v>0.01</v>
      </c>
      <c r="AX218" s="38" t="s">
        <v>78</v>
      </c>
      <c r="AY218" s="38" t="s">
        <v>78</v>
      </c>
      <c r="AZ218" s="38">
        <v>0.22</v>
      </c>
      <c r="BA218" s="38">
        <v>101.03</v>
      </c>
      <c r="BB218" s="38" t="s">
        <v>78</v>
      </c>
      <c r="BC218" s="38" t="s">
        <v>78</v>
      </c>
      <c r="BD218" s="38" t="s">
        <v>78</v>
      </c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3"/>
    </row>
    <row r="219" spans="1:103" x14ac:dyDescent="0.2">
      <c r="A219" s="19" t="s">
        <v>280</v>
      </c>
      <c r="B219" s="24">
        <v>36</v>
      </c>
      <c r="C219" s="24">
        <v>37</v>
      </c>
      <c r="D219" s="25" t="s">
        <v>324</v>
      </c>
      <c r="E219" s="25" t="s">
        <v>77</v>
      </c>
      <c r="F219" s="21">
        <v>990046</v>
      </c>
      <c r="G219" s="38">
        <v>9710</v>
      </c>
      <c r="H219" s="38">
        <v>2840</v>
      </c>
      <c r="I219" s="38">
        <v>69</v>
      </c>
      <c r="J219" s="38">
        <v>3.42</v>
      </c>
      <c r="K219" s="38">
        <v>40.4</v>
      </c>
      <c r="L219" s="38">
        <v>16.3</v>
      </c>
      <c r="M219" s="38">
        <v>23.1</v>
      </c>
      <c r="N219" s="38">
        <v>26.5</v>
      </c>
      <c r="O219" s="38">
        <v>61.5</v>
      </c>
      <c r="P219" s="38">
        <v>9.7899999999999991</v>
      </c>
      <c r="Q219" s="38">
        <v>6.74</v>
      </c>
      <c r="R219" s="38">
        <v>2000</v>
      </c>
      <c r="S219" s="38">
        <v>1.24</v>
      </c>
      <c r="T219" s="38">
        <v>698</v>
      </c>
      <c r="U219" s="38">
        <v>788</v>
      </c>
      <c r="V219" s="38">
        <v>237</v>
      </c>
      <c r="W219" s="38">
        <v>191</v>
      </c>
      <c r="X219" s="38">
        <v>11.8</v>
      </c>
      <c r="Y219" s="38">
        <v>100.5</v>
      </c>
      <c r="Z219" s="38">
        <v>5.0999999999999996</v>
      </c>
      <c r="AA219" s="38">
        <v>1070</v>
      </c>
      <c r="AB219" s="38">
        <v>8.1999999999999993</v>
      </c>
      <c r="AC219" s="38">
        <v>7.82</v>
      </c>
      <c r="AD219" s="38">
        <v>63.9</v>
      </c>
      <c r="AE219" s="38">
        <v>1.05</v>
      </c>
      <c r="AF219" s="38">
        <v>2.09</v>
      </c>
      <c r="AG219" s="38">
        <v>6.4</v>
      </c>
      <c r="AH219" s="38">
        <v>184</v>
      </c>
      <c r="AI219" s="38">
        <v>35.299999999999997</v>
      </c>
      <c r="AJ219" s="38">
        <v>174.5</v>
      </c>
      <c r="AK219" s="38">
        <v>9.11</v>
      </c>
      <c r="AL219" s="38">
        <v>747</v>
      </c>
      <c r="AM219" s="38">
        <v>46.8</v>
      </c>
      <c r="AN219" s="38">
        <v>12.35</v>
      </c>
      <c r="AO219" s="38">
        <v>11.25</v>
      </c>
      <c r="AP219" s="38">
        <v>3.37</v>
      </c>
      <c r="AQ219" s="38">
        <v>3.28</v>
      </c>
      <c r="AR219" s="38">
        <v>0.26</v>
      </c>
      <c r="AS219" s="38">
        <v>8.81</v>
      </c>
      <c r="AT219" s="38">
        <v>1.0999999999999999E-2</v>
      </c>
      <c r="AU219" s="38">
        <v>1.84</v>
      </c>
      <c r="AV219" s="38">
        <v>1.55</v>
      </c>
      <c r="AW219" s="38">
        <v>2.84</v>
      </c>
      <c r="AX219" s="38">
        <v>0.12</v>
      </c>
      <c r="AY219" s="38">
        <v>1.1000000000000001</v>
      </c>
      <c r="AZ219" s="38">
        <v>5.13</v>
      </c>
      <c r="BA219" s="38">
        <v>98.71</v>
      </c>
      <c r="BB219" s="38">
        <v>0.01</v>
      </c>
      <c r="BC219" s="38" t="s">
        <v>78</v>
      </c>
      <c r="BD219" s="38" t="s">
        <v>78</v>
      </c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3"/>
    </row>
    <row r="220" spans="1:103" x14ac:dyDescent="0.2">
      <c r="A220" s="19" t="s">
        <v>280</v>
      </c>
      <c r="B220" s="24">
        <v>37</v>
      </c>
      <c r="C220" s="24">
        <v>38</v>
      </c>
      <c r="D220" s="25" t="s">
        <v>325</v>
      </c>
      <c r="E220" s="25" t="s">
        <v>77</v>
      </c>
      <c r="F220" s="21">
        <v>990046</v>
      </c>
      <c r="G220" s="38">
        <v>8560</v>
      </c>
      <c r="H220" s="38">
        <v>1460</v>
      </c>
      <c r="I220" s="38">
        <v>63</v>
      </c>
      <c r="J220" s="38">
        <v>3.12</v>
      </c>
      <c r="K220" s="38">
        <v>25.6</v>
      </c>
      <c r="L220" s="38">
        <v>11.6</v>
      </c>
      <c r="M220" s="38">
        <v>13.9</v>
      </c>
      <c r="N220" s="38">
        <v>30.7</v>
      </c>
      <c r="O220" s="38">
        <v>38.1</v>
      </c>
      <c r="P220" s="38">
        <v>15</v>
      </c>
      <c r="Q220" s="38">
        <v>4.5199999999999996</v>
      </c>
      <c r="R220" s="38">
        <v>973</v>
      </c>
      <c r="S220" s="38">
        <v>0.88</v>
      </c>
      <c r="T220" s="38">
        <v>737</v>
      </c>
      <c r="U220" s="38">
        <v>401</v>
      </c>
      <c r="V220" s="38">
        <v>123.5</v>
      </c>
      <c r="W220" s="38">
        <v>210</v>
      </c>
      <c r="X220" s="38">
        <v>12.2</v>
      </c>
      <c r="Y220" s="38">
        <v>56.6</v>
      </c>
      <c r="Z220" s="38">
        <v>2.4</v>
      </c>
      <c r="AA220" s="38">
        <v>751</v>
      </c>
      <c r="AB220" s="38">
        <v>8.1</v>
      </c>
      <c r="AC220" s="38">
        <v>4.91</v>
      </c>
      <c r="AD220" s="38">
        <v>54.6</v>
      </c>
      <c r="AE220" s="38">
        <v>1.1399999999999999</v>
      </c>
      <c r="AF220" s="38">
        <v>1.3</v>
      </c>
      <c r="AG220" s="38">
        <v>5.5</v>
      </c>
      <c r="AH220" s="38">
        <v>181</v>
      </c>
      <c r="AI220" s="38">
        <v>10.4</v>
      </c>
      <c r="AJ220" s="38">
        <v>113.5</v>
      </c>
      <c r="AK220" s="38">
        <v>6.6</v>
      </c>
      <c r="AL220" s="38">
        <v>1070</v>
      </c>
      <c r="AM220" s="38">
        <v>47.6</v>
      </c>
      <c r="AN220" s="38">
        <v>14.5</v>
      </c>
      <c r="AO220" s="38">
        <v>10.9</v>
      </c>
      <c r="AP220" s="38">
        <v>2.2599999999999998</v>
      </c>
      <c r="AQ220" s="38">
        <v>3.7</v>
      </c>
      <c r="AR220" s="38">
        <v>0.21</v>
      </c>
      <c r="AS220" s="38">
        <v>10.199999999999999</v>
      </c>
      <c r="AT220" s="38">
        <v>0.01</v>
      </c>
      <c r="AU220" s="38">
        <v>2.0299999999999998</v>
      </c>
      <c r="AV220" s="38">
        <v>0.91</v>
      </c>
      <c r="AW220" s="38">
        <v>1.8</v>
      </c>
      <c r="AX220" s="38">
        <v>0.09</v>
      </c>
      <c r="AY220" s="38">
        <v>0.99</v>
      </c>
      <c r="AZ220" s="38">
        <v>4.87</v>
      </c>
      <c r="BA220" s="38">
        <v>100.07</v>
      </c>
      <c r="BB220" s="38">
        <v>0.01</v>
      </c>
      <c r="BC220" s="38" t="s">
        <v>78</v>
      </c>
      <c r="BD220" s="38" t="s">
        <v>78</v>
      </c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3"/>
    </row>
    <row r="221" spans="1:103" x14ac:dyDescent="0.2">
      <c r="A221" s="19" t="s">
        <v>280</v>
      </c>
      <c r="B221" s="24">
        <v>38</v>
      </c>
      <c r="C221" s="24">
        <v>39</v>
      </c>
      <c r="D221" s="25" t="s">
        <v>326</v>
      </c>
      <c r="E221" s="25" t="s">
        <v>77</v>
      </c>
      <c r="F221" s="21">
        <v>990046</v>
      </c>
      <c r="G221" s="38">
        <v>8470</v>
      </c>
      <c r="H221" s="38">
        <v>3320</v>
      </c>
      <c r="I221" s="38">
        <v>68</v>
      </c>
      <c r="J221" s="38">
        <v>3.39</v>
      </c>
      <c r="K221" s="38">
        <v>29.7</v>
      </c>
      <c r="L221" s="38">
        <v>12.15</v>
      </c>
      <c r="M221" s="38">
        <v>19.2</v>
      </c>
      <c r="N221" s="38">
        <v>32.4</v>
      </c>
      <c r="O221" s="38">
        <v>49.7</v>
      </c>
      <c r="P221" s="38">
        <v>11.9</v>
      </c>
      <c r="Q221" s="38">
        <v>5.23</v>
      </c>
      <c r="R221" s="38">
        <v>2510</v>
      </c>
      <c r="S221" s="38">
        <v>0.85</v>
      </c>
      <c r="T221" s="38">
        <v>518</v>
      </c>
      <c r="U221" s="38">
        <v>813</v>
      </c>
      <c r="V221" s="38">
        <v>269</v>
      </c>
      <c r="W221" s="38">
        <v>221</v>
      </c>
      <c r="X221" s="38">
        <v>7.5</v>
      </c>
      <c r="Y221" s="38">
        <v>91.4</v>
      </c>
      <c r="Z221" s="38">
        <v>5.2</v>
      </c>
      <c r="AA221" s="38">
        <v>916</v>
      </c>
      <c r="AB221" s="38">
        <v>8.6999999999999993</v>
      </c>
      <c r="AC221" s="38">
        <v>6.31</v>
      </c>
      <c r="AD221" s="38">
        <v>70.8</v>
      </c>
      <c r="AE221" s="38">
        <v>1.2</v>
      </c>
      <c r="AF221" s="38">
        <v>1.64</v>
      </c>
      <c r="AG221" s="38">
        <v>7.1</v>
      </c>
      <c r="AH221" s="38">
        <v>236</v>
      </c>
      <c r="AI221" s="38">
        <v>5.9</v>
      </c>
      <c r="AJ221" s="38">
        <v>130.5</v>
      </c>
      <c r="AK221" s="38">
        <v>7.66</v>
      </c>
      <c r="AL221" s="38">
        <v>855</v>
      </c>
      <c r="AM221" s="38">
        <v>47</v>
      </c>
      <c r="AN221" s="38">
        <v>13.95</v>
      </c>
      <c r="AO221" s="38">
        <v>11.85</v>
      </c>
      <c r="AP221" s="38">
        <v>2.65</v>
      </c>
      <c r="AQ221" s="38">
        <v>3.83</v>
      </c>
      <c r="AR221" s="38">
        <v>0.2</v>
      </c>
      <c r="AS221" s="38">
        <v>9.7799999999999994</v>
      </c>
      <c r="AT221" s="38">
        <v>1.0999999999999999E-2</v>
      </c>
      <c r="AU221" s="38">
        <v>2.0499999999999998</v>
      </c>
      <c r="AV221" s="38">
        <v>0.76</v>
      </c>
      <c r="AW221" s="38">
        <v>2.2599999999999998</v>
      </c>
      <c r="AX221" s="38">
        <v>0.1</v>
      </c>
      <c r="AY221" s="38">
        <v>0.92</v>
      </c>
      <c r="AZ221" s="38">
        <v>4.93</v>
      </c>
      <c r="BA221" s="38">
        <v>100.29</v>
      </c>
      <c r="BB221" s="38">
        <v>0.01</v>
      </c>
      <c r="BC221" s="38" t="s">
        <v>78</v>
      </c>
      <c r="BD221" s="38" t="s">
        <v>78</v>
      </c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3"/>
    </row>
    <row r="222" spans="1:103" x14ac:dyDescent="0.2">
      <c r="A222" s="19" t="s">
        <v>280</v>
      </c>
      <c r="B222" s="24">
        <v>39</v>
      </c>
      <c r="C222" s="24">
        <v>40</v>
      </c>
      <c r="D222" s="25" t="s">
        <v>327</v>
      </c>
      <c r="E222" s="25" t="s">
        <v>77</v>
      </c>
      <c r="F222" s="21">
        <v>990046</v>
      </c>
      <c r="G222" s="39" t="s">
        <v>97</v>
      </c>
      <c r="H222" s="38">
        <v>1795</v>
      </c>
      <c r="I222" s="38">
        <v>65</v>
      </c>
      <c r="J222" s="38">
        <v>1.8</v>
      </c>
      <c r="K222" s="38">
        <v>26.6</v>
      </c>
      <c r="L222" s="38">
        <v>12.4</v>
      </c>
      <c r="M222" s="38">
        <v>13.35</v>
      </c>
      <c r="N222" s="38">
        <v>33.9</v>
      </c>
      <c r="O222" s="38">
        <v>34.9</v>
      </c>
      <c r="P222" s="38">
        <v>12.55</v>
      </c>
      <c r="Q222" s="38">
        <v>4.7300000000000004</v>
      </c>
      <c r="R222" s="38">
        <v>1280</v>
      </c>
      <c r="S222" s="38">
        <v>1.1599999999999999</v>
      </c>
      <c r="T222" s="38">
        <v>459</v>
      </c>
      <c r="U222" s="38">
        <v>468</v>
      </c>
      <c r="V222" s="38">
        <v>144</v>
      </c>
      <c r="W222" s="38">
        <v>150.5</v>
      </c>
      <c r="X222" s="38">
        <v>12.5</v>
      </c>
      <c r="Y222" s="38">
        <v>56.3</v>
      </c>
      <c r="Z222" s="38">
        <v>3.6</v>
      </c>
      <c r="AA222" s="38">
        <v>954</v>
      </c>
      <c r="AB222" s="38">
        <v>8.6999999999999993</v>
      </c>
      <c r="AC222" s="38">
        <v>4.99</v>
      </c>
      <c r="AD222" s="38">
        <v>48.6</v>
      </c>
      <c r="AE222" s="38">
        <v>1.22</v>
      </c>
      <c r="AF222" s="38">
        <v>1.56</v>
      </c>
      <c r="AG222" s="38">
        <v>8.32</v>
      </c>
      <c r="AH222" s="38">
        <v>255</v>
      </c>
      <c r="AI222" s="38">
        <v>1.7</v>
      </c>
      <c r="AJ222" s="38">
        <v>125</v>
      </c>
      <c r="AK222" s="38">
        <v>8.2200000000000006</v>
      </c>
      <c r="AL222" s="38">
        <v>912</v>
      </c>
      <c r="AM222" s="38">
        <v>43.7</v>
      </c>
      <c r="AN222" s="38">
        <v>13.9</v>
      </c>
      <c r="AO222" s="38">
        <v>13.45</v>
      </c>
      <c r="AP222" s="38">
        <v>2.73</v>
      </c>
      <c r="AQ222" s="38">
        <v>2.62</v>
      </c>
      <c r="AR222" s="38">
        <v>0.18</v>
      </c>
      <c r="AS222" s="38">
        <v>8.5399999999999991</v>
      </c>
      <c r="AT222" s="38">
        <v>1.0999999999999999E-2</v>
      </c>
      <c r="AU222" s="38">
        <v>2.2200000000000002</v>
      </c>
      <c r="AV222" s="38">
        <v>2.5099999999999998</v>
      </c>
      <c r="AW222" s="38">
        <v>2.2799999999999998</v>
      </c>
      <c r="AX222" s="38">
        <v>0.12</v>
      </c>
      <c r="AY222" s="38">
        <v>1.48</v>
      </c>
      <c r="AZ222" s="38">
        <v>6.17</v>
      </c>
      <c r="BA222" s="38">
        <v>99.91</v>
      </c>
      <c r="BB222" s="38">
        <v>0.01</v>
      </c>
      <c r="BC222" s="38" t="s">
        <v>78</v>
      </c>
      <c r="BD222" s="38" t="s">
        <v>78</v>
      </c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3"/>
    </row>
    <row r="223" spans="1:103" x14ac:dyDescent="0.2">
      <c r="A223" s="19" t="s">
        <v>280</v>
      </c>
      <c r="B223" s="24">
        <v>40</v>
      </c>
      <c r="C223" s="24">
        <v>41</v>
      </c>
      <c r="D223" s="25" t="s">
        <v>328</v>
      </c>
      <c r="E223" s="25" t="s">
        <v>77</v>
      </c>
      <c r="F223" s="21">
        <v>990046</v>
      </c>
      <c r="G223" s="38">
        <v>8380</v>
      </c>
      <c r="H223" s="40">
        <v>12700</v>
      </c>
      <c r="I223" s="38">
        <v>91</v>
      </c>
      <c r="J223" s="38">
        <v>3.32</v>
      </c>
      <c r="K223" s="38">
        <v>99.3</v>
      </c>
      <c r="L223" s="38">
        <v>40.299999999999997</v>
      </c>
      <c r="M223" s="38">
        <v>66</v>
      </c>
      <c r="N223" s="38">
        <v>27.6</v>
      </c>
      <c r="O223" s="38">
        <v>162.5</v>
      </c>
      <c r="P223" s="38">
        <v>6</v>
      </c>
      <c r="Q223" s="38">
        <v>16.8</v>
      </c>
      <c r="R223" s="38">
        <v>9880</v>
      </c>
      <c r="S223" s="38">
        <v>2.2799999999999998</v>
      </c>
      <c r="T223" s="38">
        <v>1205</v>
      </c>
      <c r="U223" s="38">
        <v>2880</v>
      </c>
      <c r="V223" s="39">
        <v>1015</v>
      </c>
      <c r="W223" s="38">
        <v>130</v>
      </c>
      <c r="X223" s="38">
        <v>8</v>
      </c>
      <c r="Y223" s="38">
        <v>295</v>
      </c>
      <c r="Z223" s="38">
        <v>4.0999999999999996</v>
      </c>
      <c r="AA223" s="38">
        <v>1850</v>
      </c>
      <c r="AB223" s="38">
        <v>5.5</v>
      </c>
      <c r="AC223" s="38">
        <v>20.9</v>
      </c>
      <c r="AD223" s="38">
        <v>146</v>
      </c>
      <c r="AE223" s="38">
        <v>0.87</v>
      </c>
      <c r="AF223" s="38">
        <v>4.32</v>
      </c>
      <c r="AG223" s="38">
        <v>14.5</v>
      </c>
      <c r="AH223" s="38">
        <v>304</v>
      </c>
      <c r="AI223" s="38">
        <v>5</v>
      </c>
      <c r="AJ223" s="38">
        <v>406</v>
      </c>
      <c r="AK223" s="38">
        <v>18.899999999999999</v>
      </c>
      <c r="AL223" s="38">
        <v>432</v>
      </c>
      <c r="AM223" s="38">
        <v>41.4</v>
      </c>
      <c r="AN223" s="38">
        <v>8.1999999999999993</v>
      </c>
      <c r="AO223" s="38">
        <v>16.350000000000001</v>
      </c>
      <c r="AP223" s="38">
        <v>6.61</v>
      </c>
      <c r="AQ223" s="38">
        <v>3.16</v>
      </c>
      <c r="AR223" s="38">
        <v>0.16</v>
      </c>
      <c r="AS223" s="38">
        <v>5.29</v>
      </c>
      <c r="AT223" s="38">
        <v>1.4999999999999999E-2</v>
      </c>
      <c r="AU223" s="38">
        <v>1.58</v>
      </c>
      <c r="AV223" s="38">
        <v>2.4300000000000002</v>
      </c>
      <c r="AW223" s="38">
        <v>6.51</v>
      </c>
      <c r="AX223" s="38">
        <v>0.24</v>
      </c>
      <c r="AY223" s="38">
        <v>0.98</v>
      </c>
      <c r="AZ223" s="38">
        <v>5.83</v>
      </c>
      <c r="BA223" s="38">
        <v>98.76</v>
      </c>
      <c r="BB223" s="38">
        <v>0.01</v>
      </c>
      <c r="BC223" s="38" t="s">
        <v>78</v>
      </c>
      <c r="BD223" s="38" t="s">
        <v>78</v>
      </c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3"/>
    </row>
    <row r="224" spans="1:103" x14ac:dyDescent="0.2">
      <c r="A224" s="19" t="s">
        <v>280</v>
      </c>
      <c r="B224" s="24">
        <v>41</v>
      </c>
      <c r="C224" s="24">
        <v>42</v>
      </c>
      <c r="D224" s="25" t="s">
        <v>329</v>
      </c>
      <c r="E224" s="25" t="s">
        <v>77</v>
      </c>
      <c r="F224" s="21">
        <v>990046</v>
      </c>
      <c r="G224" s="39" t="s">
        <v>97</v>
      </c>
      <c r="H224" s="38">
        <v>7430</v>
      </c>
      <c r="I224" s="38">
        <v>128</v>
      </c>
      <c r="J224" s="38">
        <v>4.8</v>
      </c>
      <c r="K224" s="38">
        <v>96.9</v>
      </c>
      <c r="L224" s="38">
        <v>35.299999999999997</v>
      </c>
      <c r="M224" s="38">
        <v>62.6</v>
      </c>
      <c r="N224" s="38">
        <v>27</v>
      </c>
      <c r="O224" s="38">
        <v>163</v>
      </c>
      <c r="P224" s="38">
        <v>5.8</v>
      </c>
      <c r="Q224" s="38">
        <v>16.3</v>
      </c>
      <c r="R224" s="38">
        <v>4640</v>
      </c>
      <c r="S224" s="38">
        <v>1.88</v>
      </c>
      <c r="T224" s="38">
        <v>1540</v>
      </c>
      <c r="U224" s="38">
        <v>2270</v>
      </c>
      <c r="V224" s="38">
        <v>655</v>
      </c>
      <c r="W224" s="38">
        <v>144.5</v>
      </c>
      <c r="X224" s="38">
        <v>13.3</v>
      </c>
      <c r="Y224" s="38">
        <v>289</v>
      </c>
      <c r="Z224" s="38">
        <v>8.1999999999999993</v>
      </c>
      <c r="AA224" s="38">
        <v>1900</v>
      </c>
      <c r="AB224" s="38">
        <v>8.1</v>
      </c>
      <c r="AC224" s="38">
        <v>20</v>
      </c>
      <c r="AD224" s="38">
        <v>126.5</v>
      </c>
      <c r="AE224" s="38">
        <v>1.19</v>
      </c>
      <c r="AF224" s="38">
        <v>3.69</v>
      </c>
      <c r="AG224" s="38">
        <v>25.4</v>
      </c>
      <c r="AH224" s="38">
        <v>388</v>
      </c>
      <c r="AI224" s="38">
        <v>8.1999999999999993</v>
      </c>
      <c r="AJ224" s="38">
        <v>389</v>
      </c>
      <c r="AK224" s="38">
        <v>16.850000000000001</v>
      </c>
      <c r="AL224" s="38">
        <v>342</v>
      </c>
      <c r="AM224" s="38">
        <v>34.799999999999997</v>
      </c>
      <c r="AN224" s="38">
        <v>10.050000000000001</v>
      </c>
      <c r="AO224" s="38">
        <v>18.600000000000001</v>
      </c>
      <c r="AP224" s="38">
        <v>6.7</v>
      </c>
      <c r="AQ224" s="38">
        <v>3.89</v>
      </c>
      <c r="AR224" s="38">
        <v>0.15</v>
      </c>
      <c r="AS224" s="38">
        <v>6.44</v>
      </c>
      <c r="AT224" s="38">
        <v>0.02</v>
      </c>
      <c r="AU224" s="38">
        <v>2.09</v>
      </c>
      <c r="AV224" s="38">
        <v>1.5</v>
      </c>
      <c r="AW224" s="38">
        <v>5.83</v>
      </c>
      <c r="AX224" s="38">
        <v>0.23</v>
      </c>
      <c r="AY224" s="38">
        <v>1.45</v>
      </c>
      <c r="AZ224" s="38">
        <v>7.26</v>
      </c>
      <c r="BA224" s="38">
        <v>99.01</v>
      </c>
      <c r="BB224" s="38" t="s">
        <v>78</v>
      </c>
      <c r="BC224" s="38" t="s">
        <v>78</v>
      </c>
      <c r="BD224" s="38" t="s">
        <v>78</v>
      </c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3"/>
    </row>
    <row r="225" spans="1:103" x14ac:dyDescent="0.2">
      <c r="A225" s="19" t="s">
        <v>280</v>
      </c>
      <c r="B225" s="24">
        <v>42</v>
      </c>
      <c r="C225" s="24">
        <v>43</v>
      </c>
      <c r="D225" s="25" t="s">
        <v>330</v>
      </c>
      <c r="E225" s="25" t="s">
        <v>77</v>
      </c>
      <c r="F225" s="21">
        <v>990046</v>
      </c>
      <c r="G225" s="38">
        <v>6170</v>
      </c>
      <c r="H225" s="38">
        <v>4550</v>
      </c>
      <c r="I225" s="38">
        <v>166</v>
      </c>
      <c r="J225" s="38">
        <v>8.82</v>
      </c>
      <c r="K225" s="38">
        <v>75.099999999999994</v>
      </c>
      <c r="L225" s="38">
        <v>27.7</v>
      </c>
      <c r="M225" s="38">
        <v>47.5</v>
      </c>
      <c r="N225" s="38">
        <v>28.7</v>
      </c>
      <c r="O225" s="38">
        <v>118</v>
      </c>
      <c r="P225" s="38">
        <v>3.1</v>
      </c>
      <c r="Q225" s="38">
        <v>12.35</v>
      </c>
      <c r="R225" s="38">
        <v>2650</v>
      </c>
      <c r="S225" s="38">
        <v>1.54</v>
      </c>
      <c r="T225" s="38">
        <v>876</v>
      </c>
      <c r="U225" s="38">
        <v>1495</v>
      </c>
      <c r="V225" s="38">
        <v>433</v>
      </c>
      <c r="W225" s="38">
        <v>218</v>
      </c>
      <c r="X225" s="38">
        <v>8.1999999999999993</v>
      </c>
      <c r="Y225" s="38">
        <v>206</v>
      </c>
      <c r="Z225" s="38">
        <v>3.2</v>
      </c>
      <c r="AA225" s="38">
        <v>1705</v>
      </c>
      <c r="AB225" s="38">
        <v>5.7</v>
      </c>
      <c r="AC225" s="38">
        <v>14.55</v>
      </c>
      <c r="AD225" s="38">
        <v>74</v>
      </c>
      <c r="AE225" s="38">
        <v>1.0900000000000001</v>
      </c>
      <c r="AF225" s="38">
        <v>2.93</v>
      </c>
      <c r="AG225" s="38">
        <v>10.6</v>
      </c>
      <c r="AH225" s="38">
        <v>316</v>
      </c>
      <c r="AI225" s="38">
        <v>4</v>
      </c>
      <c r="AJ225" s="38">
        <v>311</v>
      </c>
      <c r="AK225" s="38">
        <v>12.1</v>
      </c>
      <c r="AL225" s="38">
        <v>173</v>
      </c>
      <c r="AM225" s="38">
        <v>36.700000000000003</v>
      </c>
      <c r="AN225" s="38">
        <v>8.83</v>
      </c>
      <c r="AO225" s="38">
        <v>19.45</v>
      </c>
      <c r="AP225" s="38">
        <v>5.73</v>
      </c>
      <c r="AQ225" s="38">
        <v>6.57</v>
      </c>
      <c r="AR225" s="38">
        <v>0.12</v>
      </c>
      <c r="AS225" s="38">
        <v>6.23</v>
      </c>
      <c r="AT225" s="38">
        <v>2.5000000000000001E-2</v>
      </c>
      <c r="AU225" s="38">
        <v>1.86</v>
      </c>
      <c r="AV225" s="38">
        <v>1.76</v>
      </c>
      <c r="AW225" s="38">
        <v>4.71</v>
      </c>
      <c r="AX225" s="38">
        <v>0.2</v>
      </c>
      <c r="AY225" s="38">
        <v>0.65</v>
      </c>
      <c r="AZ225" s="38">
        <v>6.24</v>
      </c>
      <c r="BA225" s="38">
        <v>99.08</v>
      </c>
      <c r="BB225" s="38" t="s">
        <v>78</v>
      </c>
      <c r="BC225" s="38" t="s">
        <v>78</v>
      </c>
      <c r="BD225" s="38" t="s">
        <v>78</v>
      </c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3"/>
    </row>
    <row r="226" spans="1:103" x14ac:dyDescent="0.2">
      <c r="A226" s="19" t="s">
        <v>280</v>
      </c>
      <c r="B226" s="24">
        <v>43</v>
      </c>
      <c r="C226" s="24">
        <v>44</v>
      </c>
      <c r="D226" s="25" t="s">
        <v>331</v>
      </c>
      <c r="E226" s="25" t="s">
        <v>77</v>
      </c>
      <c r="F226" s="21">
        <v>990046</v>
      </c>
      <c r="G226" s="38">
        <v>4800</v>
      </c>
      <c r="H226" s="38">
        <v>5250</v>
      </c>
      <c r="I226" s="38">
        <v>125</v>
      </c>
      <c r="J226" s="38">
        <v>5.73</v>
      </c>
      <c r="K226" s="38">
        <v>58</v>
      </c>
      <c r="L226" s="38">
        <v>22.9</v>
      </c>
      <c r="M226" s="38">
        <v>39.799999999999997</v>
      </c>
      <c r="N226" s="38">
        <v>43</v>
      </c>
      <c r="O226" s="38">
        <v>96.2</v>
      </c>
      <c r="P226" s="38">
        <v>3.64</v>
      </c>
      <c r="Q226" s="38">
        <v>10.15</v>
      </c>
      <c r="R226" s="38">
        <v>3240</v>
      </c>
      <c r="S226" s="38">
        <v>1.5</v>
      </c>
      <c r="T226" s="38">
        <v>1335</v>
      </c>
      <c r="U226" s="38">
        <v>1535</v>
      </c>
      <c r="V226" s="38">
        <v>462</v>
      </c>
      <c r="W226" s="38">
        <v>208</v>
      </c>
      <c r="X226" s="38">
        <v>6.1</v>
      </c>
      <c r="Y226" s="38">
        <v>182</v>
      </c>
      <c r="Z226" s="38">
        <v>8.3000000000000007</v>
      </c>
      <c r="AA226" s="38">
        <v>1020</v>
      </c>
      <c r="AB226" s="38">
        <v>6.2</v>
      </c>
      <c r="AC226" s="38">
        <v>11.9</v>
      </c>
      <c r="AD226" s="38">
        <v>76.900000000000006</v>
      </c>
      <c r="AE226" s="38">
        <v>0.91</v>
      </c>
      <c r="AF226" s="38">
        <v>2.4700000000000002</v>
      </c>
      <c r="AG226" s="38">
        <v>12.55</v>
      </c>
      <c r="AH226" s="38">
        <v>235</v>
      </c>
      <c r="AI226" s="38">
        <v>7.8</v>
      </c>
      <c r="AJ226" s="38">
        <v>253</v>
      </c>
      <c r="AK226" s="38">
        <v>11</v>
      </c>
      <c r="AL226" s="38">
        <v>208</v>
      </c>
      <c r="AM226" s="38">
        <v>46.2</v>
      </c>
      <c r="AN226" s="38">
        <v>12.2</v>
      </c>
      <c r="AO226" s="38">
        <v>13.1</v>
      </c>
      <c r="AP226" s="38">
        <v>2.85</v>
      </c>
      <c r="AQ226" s="38">
        <v>4.1900000000000004</v>
      </c>
      <c r="AR226" s="38">
        <v>0.17</v>
      </c>
      <c r="AS226" s="38">
        <v>8.52</v>
      </c>
      <c r="AT226" s="38">
        <v>1.9E-2</v>
      </c>
      <c r="AU226" s="38">
        <v>1.66</v>
      </c>
      <c r="AV226" s="38">
        <v>0.49</v>
      </c>
      <c r="AW226" s="38">
        <v>2.62</v>
      </c>
      <c r="AX226" s="38">
        <v>0.12</v>
      </c>
      <c r="AY226" s="38">
        <v>0.54</v>
      </c>
      <c r="AZ226" s="38">
        <v>5.7</v>
      </c>
      <c r="BA226" s="38">
        <v>98.38</v>
      </c>
      <c r="BB226" s="38" t="s">
        <v>78</v>
      </c>
      <c r="BC226" s="38" t="s">
        <v>78</v>
      </c>
      <c r="BD226" s="38" t="s">
        <v>78</v>
      </c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3"/>
    </row>
    <row r="227" spans="1:103" x14ac:dyDescent="0.2">
      <c r="A227" s="19" t="s">
        <v>280</v>
      </c>
      <c r="B227" s="24">
        <v>44</v>
      </c>
      <c r="C227" s="24">
        <v>45</v>
      </c>
      <c r="D227" s="25" t="s">
        <v>332</v>
      </c>
      <c r="E227" s="25" t="s">
        <v>77</v>
      </c>
      <c r="F227" s="21">
        <v>990046</v>
      </c>
      <c r="G227" s="38">
        <v>9010</v>
      </c>
      <c r="H227" s="38">
        <v>9130</v>
      </c>
      <c r="I227" s="38">
        <v>102</v>
      </c>
      <c r="J227" s="38">
        <v>4.33</v>
      </c>
      <c r="K227" s="38">
        <v>130</v>
      </c>
      <c r="L227" s="38">
        <v>53.1</v>
      </c>
      <c r="M227" s="38">
        <v>75.599999999999994</v>
      </c>
      <c r="N227" s="38">
        <v>48.8</v>
      </c>
      <c r="O227" s="38">
        <v>195</v>
      </c>
      <c r="P227" s="38">
        <v>3.36</v>
      </c>
      <c r="Q227" s="38">
        <v>22.9</v>
      </c>
      <c r="R227" s="38">
        <v>5540</v>
      </c>
      <c r="S227" s="38">
        <v>3.37</v>
      </c>
      <c r="T227" s="39">
        <v>3450</v>
      </c>
      <c r="U227" s="38">
        <v>2620</v>
      </c>
      <c r="V227" s="38">
        <v>852</v>
      </c>
      <c r="W227" s="38">
        <v>158</v>
      </c>
      <c r="X227" s="38">
        <v>10.199999999999999</v>
      </c>
      <c r="Y227" s="38">
        <v>314</v>
      </c>
      <c r="Z227" s="38">
        <v>8.6999999999999993</v>
      </c>
      <c r="AA227" s="38">
        <v>2830</v>
      </c>
      <c r="AB227" s="38">
        <v>5</v>
      </c>
      <c r="AC227" s="38">
        <v>25.9</v>
      </c>
      <c r="AD227" s="38">
        <v>117</v>
      </c>
      <c r="AE227" s="38">
        <v>0.85</v>
      </c>
      <c r="AF227" s="38">
        <v>6.14</v>
      </c>
      <c r="AG227" s="38">
        <v>65.8</v>
      </c>
      <c r="AH227" s="38">
        <v>514</v>
      </c>
      <c r="AI227" s="38">
        <v>6.7</v>
      </c>
      <c r="AJ227" s="38">
        <v>572</v>
      </c>
      <c r="AK227" s="38">
        <v>31.4</v>
      </c>
      <c r="AL227" s="38">
        <v>149</v>
      </c>
      <c r="AM227" s="38">
        <v>33</v>
      </c>
      <c r="AN227" s="38">
        <v>6.91</v>
      </c>
      <c r="AO227" s="38">
        <v>22</v>
      </c>
      <c r="AP227" s="38">
        <v>8.94</v>
      </c>
      <c r="AQ227" s="38">
        <v>3.13</v>
      </c>
      <c r="AR227" s="38">
        <v>0.15</v>
      </c>
      <c r="AS227" s="38">
        <v>4.0199999999999996</v>
      </c>
      <c r="AT227" s="38">
        <v>1.4999999999999999E-2</v>
      </c>
      <c r="AU227" s="38">
        <v>1.34</v>
      </c>
      <c r="AV227" s="38">
        <v>2.97</v>
      </c>
      <c r="AW227" s="38">
        <v>7.88</v>
      </c>
      <c r="AX227" s="38">
        <v>0.33</v>
      </c>
      <c r="AY227" s="38">
        <v>1.01</v>
      </c>
      <c r="AZ227" s="38">
        <v>7.44</v>
      </c>
      <c r="BA227" s="38">
        <v>99.14</v>
      </c>
      <c r="BB227" s="38" t="s">
        <v>78</v>
      </c>
      <c r="BC227" s="38" t="s">
        <v>78</v>
      </c>
      <c r="BD227" s="38" t="s">
        <v>78</v>
      </c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3"/>
    </row>
    <row r="228" spans="1:103" x14ac:dyDescent="0.2">
      <c r="A228" s="19" t="s">
        <v>280</v>
      </c>
      <c r="B228" s="2" t="s">
        <v>105</v>
      </c>
      <c r="C228" s="2"/>
      <c r="D228" s="27" t="s">
        <v>333</v>
      </c>
      <c r="E228" s="27" t="s">
        <v>107</v>
      </c>
      <c r="F228" s="21">
        <v>990046</v>
      </c>
      <c r="G228" s="38">
        <v>2900</v>
      </c>
      <c r="H228" s="38">
        <v>1465</v>
      </c>
      <c r="I228" s="38">
        <v>69</v>
      </c>
      <c r="J228" s="38">
        <v>3.94</v>
      </c>
      <c r="K228" s="38">
        <v>14.8</v>
      </c>
      <c r="L228" s="38">
        <v>6.99</v>
      </c>
      <c r="M228" s="38">
        <v>8.43</v>
      </c>
      <c r="N228" s="38">
        <v>17.2</v>
      </c>
      <c r="O228" s="38">
        <v>22.7</v>
      </c>
      <c r="P228" s="38">
        <v>2.72</v>
      </c>
      <c r="Q228" s="38">
        <v>2.61</v>
      </c>
      <c r="R228" s="38">
        <v>1015</v>
      </c>
      <c r="S228" s="38">
        <v>0.61</v>
      </c>
      <c r="T228" s="38">
        <v>196.5</v>
      </c>
      <c r="U228" s="38">
        <v>329</v>
      </c>
      <c r="V228" s="38">
        <v>111</v>
      </c>
      <c r="W228" s="38">
        <v>100</v>
      </c>
      <c r="X228" s="38">
        <v>12.3</v>
      </c>
      <c r="Y228" s="38">
        <v>38.299999999999997</v>
      </c>
      <c r="Z228" s="38">
        <v>5.0999999999999996</v>
      </c>
      <c r="AA228" s="38">
        <v>2300</v>
      </c>
      <c r="AB228" s="38">
        <v>2.1</v>
      </c>
      <c r="AC228" s="38">
        <v>2.93</v>
      </c>
      <c r="AD228" s="38">
        <v>60.5</v>
      </c>
      <c r="AE228" s="38">
        <v>0.28000000000000003</v>
      </c>
      <c r="AF228" s="38">
        <v>0.88</v>
      </c>
      <c r="AG228" s="38">
        <v>4.54</v>
      </c>
      <c r="AH228" s="38">
        <v>63</v>
      </c>
      <c r="AI228" s="38">
        <v>4.5</v>
      </c>
      <c r="AJ228" s="38">
        <v>67.5</v>
      </c>
      <c r="AK228" s="38">
        <v>5.93</v>
      </c>
      <c r="AL228" s="38">
        <v>117</v>
      </c>
      <c r="AM228" s="38">
        <v>40</v>
      </c>
      <c r="AN228" s="38">
        <v>11.55</v>
      </c>
      <c r="AO228" s="38">
        <v>6.36</v>
      </c>
      <c r="AP228" s="38">
        <v>15.65</v>
      </c>
      <c r="AQ228" s="38">
        <v>3.22</v>
      </c>
      <c r="AR228" s="38">
        <v>5.17</v>
      </c>
      <c r="AS228" s="38">
        <v>1.64</v>
      </c>
      <c r="AT228" s="38">
        <v>0.01</v>
      </c>
      <c r="AU228" s="38">
        <v>0.47</v>
      </c>
      <c r="AV228" s="38">
        <v>0.46</v>
      </c>
      <c r="AW228" s="38">
        <v>0.22</v>
      </c>
      <c r="AX228" s="38">
        <v>0.26</v>
      </c>
      <c r="AY228" s="38">
        <v>0.33</v>
      </c>
      <c r="AZ228" s="38">
        <v>14.5</v>
      </c>
      <c r="BA228" s="38">
        <v>99.84</v>
      </c>
      <c r="BB228" s="38"/>
      <c r="BC228" s="38"/>
      <c r="BD228" s="38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7"/>
    </row>
    <row r="229" spans="1:103" x14ac:dyDescent="0.2">
      <c r="A229" s="19" t="s">
        <v>280</v>
      </c>
      <c r="B229" s="24">
        <v>45</v>
      </c>
      <c r="C229" s="24">
        <v>46</v>
      </c>
      <c r="D229" s="25" t="s">
        <v>334</v>
      </c>
      <c r="E229" s="25" t="s">
        <v>77</v>
      </c>
      <c r="F229" s="21">
        <v>990046</v>
      </c>
      <c r="G229" s="39" t="s">
        <v>97</v>
      </c>
      <c r="H229" s="38">
        <v>6670</v>
      </c>
      <c r="I229" s="38">
        <v>203</v>
      </c>
      <c r="J229" s="38">
        <v>7.69</v>
      </c>
      <c r="K229" s="38">
        <v>92.6</v>
      </c>
      <c r="L229" s="38">
        <v>34.4</v>
      </c>
      <c r="M229" s="38">
        <v>59.7</v>
      </c>
      <c r="N229" s="38">
        <v>38.4</v>
      </c>
      <c r="O229" s="38">
        <v>146.5</v>
      </c>
      <c r="P229" s="38">
        <v>7.7</v>
      </c>
      <c r="Q229" s="38">
        <v>15.55</v>
      </c>
      <c r="R229" s="38">
        <v>3950</v>
      </c>
      <c r="S229" s="38">
        <v>2</v>
      </c>
      <c r="T229" s="38">
        <v>1245</v>
      </c>
      <c r="U229" s="38">
        <v>2000</v>
      </c>
      <c r="V229" s="38">
        <v>659</v>
      </c>
      <c r="W229" s="38">
        <v>218</v>
      </c>
      <c r="X229" s="38">
        <v>9.3000000000000007</v>
      </c>
      <c r="Y229" s="38">
        <v>243</v>
      </c>
      <c r="Z229" s="38">
        <v>4.8</v>
      </c>
      <c r="AA229" s="38">
        <v>1635</v>
      </c>
      <c r="AB229" s="38">
        <v>6.4</v>
      </c>
      <c r="AC229" s="38">
        <v>19.100000000000001</v>
      </c>
      <c r="AD229" s="38">
        <v>76.3</v>
      </c>
      <c r="AE229" s="38">
        <v>1.29</v>
      </c>
      <c r="AF229" s="38">
        <v>4.13</v>
      </c>
      <c r="AG229" s="38">
        <v>14.05</v>
      </c>
      <c r="AH229" s="38">
        <v>432</v>
      </c>
      <c r="AI229" s="38">
        <v>6</v>
      </c>
      <c r="AJ229" s="38">
        <v>387</v>
      </c>
      <c r="AK229" s="38">
        <v>18.3</v>
      </c>
      <c r="AL229" s="38">
        <v>459</v>
      </c>
      <c r="AM229" s="38">
        <v>36.200000000000003</v>
      </c>
      <c r="AN229" s="38">
        <v>9.9</v>
      </c>
      <c r="AO229" s="38">
        <v>18.95</v>
      </c>
      <c r="AP229" s="38">
        <v>5.0999999999999996</v>
      </c>
      <c r="AQ229" s="38">
        <v>5.26</v>
      </c>
      <c r="AR229" s="38">
        <v>0.18</v>
      </c>
      <c r="AS229" s="38">
        <v>7.04</v>
      </c>
      <c r="AT229" s="38">
        <v>2.8000000000000001E-2</v>
      </c>
      <c r="AU229" s="38">
        <v>2.12</v>
      </c>
      <c r="AV229" s="38">
        <v>0.5</v>
      </c>
      <c r="AW229" s="38">
        <v>4.45</v>
      </c>
      <c r="AX229" s="38">
        <v>0.19</v>
      </c>
      <c r="AY229" s="38">
        <v>2.35</v>
      </c>
      <c r="AZ229" s="38">
        <v>6.03</v>
      </c>
      <c r="BA229" s="38">
        <v>98.3</v>
      </c>
      <c r="BB229" s="38" t="s">
        <v>78</v>
      </c>
      <c r="BC229" s="38" t="s">
        <v>78</v>
      </c>
      <c r="BD229" s="38" t="s">
        <v>78</v>
      </c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3"/>
    </row>
    <row r="230" spans="1:103" x14ac:dyDescent="0.2">
      <c r="A230" s="19" t="s">
        <v>280</v>
      </c>
      <c r="B230" s="24">
        <v>46</v>
      </c>
      <c r="C230" s="24">
        <v>47</v>
      </c>
      <c r="D230" s="25" t="s">
        <v>335</v>
      </c>
      <c r="E230" s="25" t="s">
        <v>77</v>
      </c>
      <c r="F230" s="21">
        <v>990046</v>
      </c>
      <c r="G230" s="39" t="s">
        <v>97</v>
      </c>
      <c r="H230" s="38">
        <v>2160</v>
      </c>
      <c r="I230" s="38">
        <v>222</v>
      </c>
      <c r="J230" s="38">
        <v>10.95</v>
      </c>
      <c r="K230" s="38">
        <v>28.1</v>
      </c>
      <c r="L230" s="38">
        <v>11.6</v>
      </c>
      <c r="M230" s="38">
        <v>17.649999999999999</v>
      </c>
      <c r="N230" s="38">
        <v>48.4</v>
      </c>
      <c r="O230" s="38">
        <v>44.9</v>
      </c>
      <c r="P230" s="38">
        <v>9.34</v>
      </c>
      <c r="Q230" s="38">
        <v>5.03</v>
      </c>
      <c r="R230" s="38">
        <v>1290</v>
      </c>
      <c r="S230" s="38">
        <v>0.63</v>
      </c>
      <c r="T230" s="38">
        <v>1655</v>
      </c>
      <c r="U230" s="38">
        <v>644</v>
      </c>
      <c r="V230" s="38">
        <v>195</v>
      </c>
      <c r="W230" s="38">
        <v>271</v>
      </c>
      <c r="X230" s="38">
        <v>21</v>
      </c>
      <c r="Y230" s="38">
        <v>74.8</v>
      </c>
      <c r="Z230" s="38">
        <v>19.3</v>
      </c>
      <c r="AA230" s="38">
        <v>612</v>
      </c>
      <c r="AB230" s="38">
        <v>7.6</v>
      </c>
      <c r="AC230" s="38">
        <v>5.63</v>
      </c>
      <c r="AD230" s="38">
        <v>51.6</v>
      </c>
      <c r="AE230" s="38">
        <v>1.46</v>
      </c>
      <c r="AF230" s="38">
        <v>1.45</v>
      </c>
      <c r="AG230" s="38">
        <v>12.35</v>
      </c>
      <c r="AH230" s="38">
        <v>604</v>
      </c>
      <c r="AI230" s="38">
        <v>6.3</v>
      </c>
      <c r="AJ230" s="38">
        <v>118.5</v>
      </c>
      <c r="AK230" s="38">
        <v>6.55</v>
      </c>
      <c r="AL230" s="38">
        <v>356</v>
      </c>
      <c r="AM230" s="38">
        <v>38.1</v>
      </c>
      <c r="AN230" s="38">
        <v>9.93</v>
      </c>
      <c r="AO230" s="38">
        <v>22.8</v>
      </c>
      <c r="AP230" s="38">
        <v>1.79</v>
      </c>
      <c r="AQ230" s="38">
        <v>7.28</v>
      </c>
      <c r="AR230" s="38">
        <v>0.1</v>
      </c>
      <c r="AS230" s="38">
        <v>6.87</v>
      </c>
      <c r="AT230" s="38">
        <v>3.1E-2</v>
      </c>
      <c r="AU230" s="38">
        <v>2.46</v>
      </c>
      <c r="AV230" s="38">
        <v>0.48</v>
      </c>
      <c r="AW230" s="38">
        <v>1.43</v>
      </c>
      <c r="AX230" s="38">
        <v>0.06</v>
      </c>
      <c r="AY230" s="38">
        <v>1.32</v>
      </c>
      <c r="AZ230" s="38">
        <v>7.08</v>
      </c>
      <c r="BA230" s="38">
        <v>99.73</v>
      </c>
      <c r="BB230" s="38" t="s">
        <v>78</v>
      </c>
      <c r="BC230" s="38" t="s">
        <v>78</v>
      </c>
      <c r="BD230" s="38" t="s">
        <v>78</v>
      </c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3"/>
    </row>
    <row r="231" spans="1:103" x14ac:dyDescent="0.2">
      <c r="A231" s="19" t="s">
        <v>280</v>
      </c>
      <c r="B231" s="24">
        <v>47</v>
      </c>
      <c r="C231" s="24">
        <v>48</v>
      </c>
      <c r="D231" s="25" t="s">
        <v>336</v>
      </c>
      <c r="E231" s="25" t="s">
        <v>77</v>
      </c>
      <c r="F231" s="21">
        <v>990046</v>
      </c>
      <c r="G231" s="38">
        <v>3560</v>
      </c>
      <c r="H231" s="39">
        <v>15750</v>
      </c>
      <c r="I231" s="38">
        <v>65</v>
      </c>
      <c r="J231" s="38">
        <v>2.57</v>
      </c>
      <c r="K231" s="38">
        <v>107</v>
      </c>
      <c r="L231" s="38">
        <v>48.8</v>
      </c>
      <c r="M231" s="38">
        <v>77.7</v>
      </c>
      <c r="N231" s="38">
        <v>31.3</v>
      </c>
      <c r="O231" s="38">
        <v>174.5</v>
      </c>
      <c r="P231" s="38">
        <v>2.0299999999999998</v>
      </c>
      <c r="Q231" s="38">
        <v>19.05</v>
      </c>
      <c r="R231" s="39">
        <v>11350</v>
      </c>
      <c r="S231" s="38">
        <v>3.67</v>
      </c>
      <c r="T231" s="38">
        <v>2030</v>
      </c>
      <c r="U231" s="38">
        <v>3830</v>
      </c>
      <c r="V231" s="39">
        <v>1295</v>
      </c>
      <c r="W231" s="38">
        <v>49.5</v>
      </c>
      <c r="X231" s="38">
        <v>5</v>
      </c>
      <c r="Y231" s="38">
        <v>328</v>
      </c>
      <c r="Z231" s="38">
        <v>4.9000000000000004</v>
      </c>
      <c r="AA231" s="38">
        <v>2680</v>
      </c>
      <c r="AB231" s="38">
        <v>2</v>
      </c>
      <c r="AC231" s="38">
        <v>21</v>
      </c>
      <c r="AD231" s="38">
        <v>117.5</v>
      </c>
      <c r="AE231" s="38">
        <v>0.2</v>
      </c>
      <c r="AF231" s="38">
        <v>5.8</v>
      </c>
      <c r="AG231" s="38">
        <v>23.6</v>
      </c>
      <c r="AH231" s="38">
        <v>220</v>
      </c>
      <c r="AI231" s="38">
        <v>4</v>
      </c>
      <c r="AJ231" s="38">
        <v>451</v>
      </c>
      <c r="AK231" s="38">
        <v>30</v>
      </c>
      <c r="AL231" s="38">
        <v>98</v>
      </c>
      <c r="AM231" s="38">
        <v>34.700000000000003</v>
      </c>
      <c r="AN231" s="38">
        <v>2.54</v>
      </c>
      <c r="AO231" s="38">
        <v>29.8</v>
      </c>
      <c r="AP231" s="38">
        <v>8.49</v>
      </c>
      <c r="AQ231" s="38">
        <v>1.42</v>
      </c>
      <c r="AR231" s="38">
        <v>0.11</v>
      </c>
      <c r="AS231" s="38">
        <v>1.1200000000000001</v>
      </c>
      <c r="AT231" s="38">
        <v>8.9999999999999993E-3</v>
      </c>
      <c r="AU231" s="38">
        <v>0.3</v>
      </c>
      <c r="AV231" s="38">
        <v>1.1299999999999999</v>
      </c>
      <c r="AW231" s="38">
        <v>8.11</v>
      </c>
      <c r="AX231" s="38">
        <v>0.28000000000000003</v>
      </c>
      <c r="AY231" s="38">
        <v>0.39</v>
      </c>
      <c r="AZ231" s="38">
        <v>8.0299999999999994</v>
      </c>
      <c r="BA231" s="38">
        <v>96.43</v>
      </c>
      <c r="BB231" s="38">
        <v>0.01</v>
      </c>
      <c r="BC231" s="38" t="s">
        <v>78</v>
      </c>
      <c r="BD231" s="38" t="s">
        <v>78</v>
      </c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3"/>
    </row>
    <row r="232" spans="1:103" x14ac:dyDescent="0.2">
      <c r="A232" s="19" t="s">
        <v>280</v>
      </c>
      <c r="B232" s="24">
        <v>48</v>
      </c>
      <c r="C232" s="24">
        <v>49</v>
      </c>
      <c r="D232" s="25" t="s">
        <v>337</v>
      </c>
      <c r="E232" s="25" t="s">
        <v>77</v>
      </c>
      <c r="F232" s="21">
        <v>990046</v>
      </c>
      <c r="G232" s="39" t="s">
        <v>97</v>
      </c>
      <c r="H232" s="39">
        <v>25400</v>
      </c>
      <c r="I232" s="38">
        <v>33</v>
      </c>
      <c r="J232" s="38">
        <v>1.41</v>
      </c>
      <c r="K232" s="38">
        <v>143</v>
      </c>
      <c r="L232" s="38">
        <v>50.3</v>
      </c>
      <c r="M232" s="38">
        <v>123.5</v>
      </c>
      <c r="N232" s="38">
        <v>47</v>
      </c>
      <c r="O232" s="38">
        <v>278</v>
      </c>
      <c r="P232" s="38">
        <v>5.12</v>
      </c>
      <c r="Q232" s="38">
        <v>22.6</v>
      </c>
      <c r="R232" s="39">
        <v>19050</v>
      </c>
      <c r="S232" s="38">
        <v>2.89</v>
      </c>
      <c r="T232" s="39">
        <v>3740</v>
      </c>
      <c r="U232" s="38">
        <v>5770</v>
      </c>
      <c r="V232" s="39">
        <v>2070</v>
      </c>
      <c r="W232" s="38">
        <v>66.400000000000006</v>
      </c>
      <c r="X232" s="38">
        <v>7</v>
      </c>
      <c r="Y232" s="38">
        <v>509</v>
      </c>
      <c r="Z232" s="38">
        <v>11.8</v>
      </c>
      <c r="AA232" s="38">
        <v>2160</v>
      </c>
      <c r="AB232" s="38">
        <v>4.3</v>
      </c>
      <c r="AC232" s="38">
        <v>30.9</v>
      </c>
      <c r="AD232" s="38">
        <v>182.5</v>
      </c>
      <c r="AE232" s="38">
        <v>0.33</v>
      </c>
      <c r="AF232" s="38">
        <v>5.1100000000000003</v>
      </c>
      <c r="AG232" s="38">
        <v>23.3</v>
      </c>
      <c r="AH232" s="38">
        <v>387</v>
      </c>
      <c r="AI232" s="38">
        <v>11.4</v>
      </c>
      <c r="AJ232" s="38">
        <v>528</v>
      </c>
      <c r="AK232" s="38">
        <v>24.6</v>
      </c>
      <c r="AL232" s="38">
        <v>335</v>
      </c>
      <c r="AM232" s="38">
        <v>37</v>
      </c>
      <c r="AN232" s="38">
        <v>5.9</v>
      </c>
      <c r="AO232" s="38">
        <v>22.1</v>
      </c>
      <c r="AP232" s="38">
        <v>5.01</v>
      </c>
      <c r="AQ232" s="38">
        <v>1.26</v>
      </c>
      <c r="AR232" s="38">
        <v>0.11</v>
      </c>
      <c r="AS232" s="38">
        <v>3.18</v>
      </c>
      <c r="AT232" s="38">
        <v>6.0000000000000001E-3</v>
      </c>
      <c r="AU232" s="38">
        <v>0.52</v>
      </c>
      <c r="AV232" s="38">
        <v>3.36</v>
      </c>
      <c r="AW232" s="38">
        <v>6.86</v>
      </c>
      <c r="AX232" s="38">
        <v>0.23</v>
      </c>
      <c r="AY232" s="38">
        <v>1.1200000000000001</v>
      </c>
      <c r="AZ232" s="38">
        <v>8.5299999999999994</v>
      </c>
      <c r="BA232" s="38">
        <v>95.19</v>
      </c>
      <c r="BB232" s="38">
        <v>0.01</v>
      </c>
      <c r="BC232" s="38" t="s">
        <v>78</v>
      </c>
      <c r="BD232" s="38" t="s">
        <v>78</v>
      </c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3"/>
    </row>
    <row r="233" spans="1:103" x14ac:dyDescent="0.2">
      <c r="A233" s="19" t="s">
        <v>280</v>
      </c>
      <c r="B233" s="24">
        <v>49</v>
      </c>
      <c r="C233" s="24">
        <v>50</v>
      </c>
      <c r="D233" s="25" t="s">
        <v>338</v>
      </c>
      <c r="E233" s="25" t="s">
        <v>77</v>
      </c>
      <c r="F233" s="21">
        <v>990046</v>
      </c>
      <c r="G233" s="39" t="s">
        <v>97</v>
      </c>
      <c r="H233" s="39">
        <v>19600</v>
      </c>
      <c r="I233" s="38">
        <v>55</v>
      </c>
      <c r="J233" s="38">
        <v>0.4</v>
      </c>
      <c r="K233" s="38">
        <v>142</v>
      </c>
      <c r="L233" s="38">
        <v>52</v>
      </c>
      <c r="M233" s="38">
        <v>96.2</v>
      </c>
      <c r="N233" s="38">
        <v>30.1</v>
      </c>
      <c r="O233" s="38">
        <v>230</v>
      </c>
      <c r="P233" s="38">
        <v>2.69</v>
      </c>
      <c r="Q233" s="38">
        <v>22.8</v>
      </c>
      <c r="R233" s="39">
        <v>14650</v>
      </c>
      <c r="S233" s="38">
        <v>2.69</v>
      </c>
      <c r="T233" s="38">
        <v>2160</v>
      </c>
      <c r="U233" s="38">
        <v>4600</v>
      </c>
      <c r="V233" s="39">
        <v>1575</v>
      </c>
      <c r="W233" s="38">
        <v>27.8</v>
      </c>
      <c r="X233" s="38">
        <v>4.4000000000000004</v>
      </c>
      <c r="Y233" s="38">
        <v>409</v>
      </c>
      <c r="Z233" s="38">
        <v>7</v>
      </c>
      <c r="AA233" s="38">
        <v>3260</v>
      </c>
      <c r="AB233" s="38">
        <v>3.1</v>
      </c>
      <c r="AC233" s="38">
        <v>29.1</v>
      </c>
      <c r="AD233" s="38">
        <v>130.5</v>
      </c>
      <c r="AE233" s="38">
        <v>0.4</v>
      </c>
      <c r="AF233" s="38">
        <v>5.96</v>
      </c>
      <c r="AG233" s="38">
        <v>25.5</v>
      </c>
      <c r="AH233" s="38">
        <v>306</v>
      </c>
      <c r="AI233" s="38">
        <v>8.8000000000000007</v>
      </c>
      <c r="AJ233" s="38">
        <v>560</v>
      </c>
      <c r="AK233" s="38">
        <v>27.1</v>
      </c>
      <c r="AL233" s="38">
        <v>145</v>
      </c>
      <c r="AM233" s="38">
        <v>16.75</v>
      </c>
      <c r="AN233" s="38">
        <v>4.03</v>
      </c>
      <c r="AO233" s="38">
        <v>36.799999999999997</v>
      </c>
      <c r="AP233" s="38">
        <v>7.32</v>
      </c>
      <c r="AQ233" s="38">
        <v>0.4</v>
      </c>
      <c r="AR233" s="38">
        <v>0.19</v>
      </c>
      <c r="AS233" s="38">
        <v>1.96</v>
      </c>
      <c r="AT233" s="38">
        <v>8.9999999999999993E-3</v>
      </c>
      <c r="AU233" s="38">
        <v>0.67</v>
      </c>
      <c r="AV233" s="38">
        <v>7.78</v>
      </c>
      <c r="AW233" s="38">
        <v>8.92</v>
      </c>
      <c r="AX233" s="38">
        <v>0.36</v>
      </c>
      <c r="AY233" s="38">
        <v>1.1599999999999999</v>
      </c>
      <c r="AZ233" s="38">
        <v>10.6</v>
      </c>
      <c r="BA233" s="38">
        <v>96.95</v>
      </c>
      <c r="BB233" s="38">
        <v>0.01</v>
      </c>
      <c r="BC233" s="38" t="s">
        <v>78</v>
      </c>
      <c r="BD233" s="38" t="s">
        <v>78</v>
      </c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3"/>
    </row>
    <row r="234" spans="1:103" x14ac:dyDescent="0.2">
      <c r="A234" s="19" t="s">
        <v>280</v>
      </c>
      <c r="B234" s="24">
        <v>50</v>
      </c>
      <c r="C234" s="24">
        <v>51</v>
      </c>
      <c r="D234" s="25" t="s">
        <v>339</v>
      </c>
      <c r="E234" s="25" t="s">
        <v>77</v>
      </c>
      <c r="F234" s="21">
        <v>990046</v>
      </c>
      <c r="G234" s="38">
        <v>9360</v>
      </c>
      <c r="H234" s="39">
        <v>21300</v>
      </c>
      <c r="I234" s="38">
        <v>41</v>
      </c>
      <c r="J234" s="38">
        <v>1.75</v>
      </c>
      <c r="K234" s="38">
        <v>169</v>
      </c>
      <c r="L234" s="38">
        <v>66.5</v>
      </c>
      <c r="M234" s="38">
        <v>117.5</v>
      </c>
      <c r="N234" s="38">
        <v>32.299999999999997</v>
      </c>
      <c r="O234" s="38">
        <v>279</v>
      </c>
      <c r="P234" s="38">
        <v>0.73</v>
      </c>
      <c r="Q234" s="38">
        <v>26.9</v>
      </c>
      <c r="R234" s="39">
        <v>17150</v>
      </c>
      <c r="S234" s="38">
        <v>3.72</v>
      </c>
      <c r="T234" s="38">
        <v>1995</v>
      </c>
      <c r="U234" s="38">
        <v>5340</v>
      </c>
      <c r="V234" s="39">
        <v>1695</v>
      </c>
      <c r="W234" s="38">
        <v>50.6</v>
      </c>
      <c r="X234" s="38">
        <v>7.3</v>
      </c>
      <c r="Y234" s="38">
        <v>484</v>
      </c>
      <c r="Z234" s="38">
        <v>6</v>
      </c>
      <c r="AA234" s="38">
        <v>3890</v>
      </c>
      <c r="AB234" s="38">
        <v>3.4</v>
      </c>
      <c r="AC234" s="38">
        <v>32.799999999999997</v>
      </c>
      <c r="AD234" s="38">
        <v>182</v>
      </c>
      <c r="AE234" s="38">
        <v>0.52</v>
      </c>
      <c r="AF234" s="38">
        <v>6.97</v>
      </c>
      <c r="AG234" s="38">
        <v>35</v>
      </c>
      <c r="AH234" s="38">
        <v>436</v>
      </c>
      <c r="AI234" s="38">
        <v>7.4</v>
      </c>
      <c r="AJ234" s="38">
        <v>666</v>
      </c>
      <c r="AK234" s="38">
        <v>34.299999999999997</v>
      </c>
      <c r="AL234" s="38">
        <v>39</v>
      </c>
      <c r="AM234" s="38">
        <v>16.55</v>
      </c>
      <c r="AN234" s="38">
        <v>4.0199999999999996</v>
      </c>
      <c r="AO234" s="38">
        <v>28.4</v>
      </c>
      <c r="AP234" s="38">
        <v>10.4</v>
      </c>
      <c r="AQ234" s="38">
        <v>1.36</v>
      </c>
      <c r="AR234" s="38">
        <v>0.12</v>
      </c>
      <c r="AS234" s="38">
        <v>1.36</v>
      </c>
      <c r="AT234" s="38">
        <v>6.0000000000000001E-3</v>
      </c>
      <c r="AU234" s="38">
        <v>0.82</v>
      </c>
      <c r="AV234" s="38">
        <v>7.09</v>
      </c>
      <c r="AW234" s="38">
        <v>10.95</v>
      </c>
      <c r="AX234" s="38">
        <v>0.42</v>
      </c>
      <c r="AY234" s="38">
        <v>1.08</v>
      </c>
      <c r="AZ234" s="38">
        <v>10.55</v>
      </c>
      <c r="BA234" s="38">
        <v>93.13</v>
      </c>
      <c r="BB234" s="38" t="s">
        <v>78</v>
      </c>
      <c r="BC234" s="38" t="s">
        <v>78</v>
      </c>
      <c r="BD234" s="38" t="s">
        <v>78</v>
      </c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3"/>
    </row>
    <row r="235" spans="1:103" x14ac:dyDescent="0.2">
      <c r="A235" s="19" t="s">
        <v>280</v>
      </c>
      <c r="B235" s="24">
        <v>51</v>
      </c>
      <c r="C235" s="24">
        <v>52</v>
      </c>
      <c r="D235" s="25" t="s">
        <v>340</v>
      </c>
      <c r="E235" s="25" t="s">
        <v>77</v>
      </c>
      <c r="F235" s="21">
        <v>990046</v>
      </c>
      <c r="G235" s="39" t="s">
        <v>97</v>
      </c>
      <c r="H235" s="39">
        <v>11050</v>
      </c>
      <c r="I235" s="38">
        <v>21</v>
      </c>
      <c r="J235" s="38">
        <v>0.05</v>
      </c>
      <c r="K235" s="38">
        <v>130.5</v>
      </c>
      <c r="L235" s="38">
        <v>56.4</v>
      </c>
      <c r="M235" s="38">
        <v>81.7</v>
      </c>
      <c r="N235" s="38">
        <v>15.2</v>
      </c>
      <c r="O235" s="38">
        <v>202</v>
      </c>
      <c r="P235" s="38">
        <v>0.82</v>
      </c>
      <c r="Q235" s="38">
        <v>23.3</v>
      </c>
      <c r="R235" s="38">
        <v>6630</v>
      </c>
      <c r="S235" s="38">
        <v>3.38</v>
      </c>
      <c r="T235" s="38">
        <v>1360</v>
      </c>
      <c r="U235" s="38">
        <v>3660</v>
      </c>
      <c r="V235" s="39">
        <v>1040</v>
      </c>
      <c r="W235" s="38">
        <v>3.1</v>
      </c>
      <c r="X235" s="38">
        <v>4.2</v>
      </c>
      <c r="Y235" s="38">
        <v>356</v>
      </c>
      <c r="Z235" s="38">
        <v>3.9</v>
      </c>
      <c r="AA235" s="38">
        <v>1955</v>
      </c>
      <c r="AB235" s="38">
        <v>2.7</v>
      </c>
      <c r="AC235" s="38">
        <v>25.3</v>
      </c>
      <c r="AD235" s="38">
        <v>135</v>
      </c>
      <c r="AE235" s="38">
        <v>0.11</v>
      </c>
      <c r="AF235" s="38">
        <v>6.79</v>
      </c>
      <c r="AG235" s="38">
        <v>58</v>
      </c>
      <c r="AH235" s="38">
        <v>777</v>
      </c>
      <c r="AI235" s="38">
        <v>2.7</v>
      </c>
      <c r="AJ235" s="38">
        <v>587</v>
      </c>
      <c r="AK235" s="38">
        <v>32.9</v>
      </c>
      <c r="AL235" s="38">
        <v>26</v>
      </c>
      <c r="AM235" s="38">
        <v>6.49</v>
      </c>
      <c r="AN235" s="38">
        <v>1.46</v>
      </c>
      <c r="AO235" s="38">
        <v>46.9</v>
      </c>
      <c r="AP235" s="38">
        <v>5.51</v>
      </c>
      <c r="AQ235" s="38">
        <v>0.2</v>
      </c>
      <c r="AR235" s="38">
        <v>0.05</v>
      </c>
      <c r="AS235" s="38">
        <v>0.08</v>
      </c>
      <c r="AT235" s="38">
        <v>5.0000000000000001E-3</v>
      </c>
      <c r="AU235" s="38">
        <v>0.19</v>
      </c>
      <c r="AV235" s="38">
        <v>13.55</v>
      </c>
      <c r="AW235" s="38">
        <v>7.3</v>
      </c>
      <c r="AX235" s="38">
        <v>0.24</v>
      </c>
      <c r="AY235" s="38">
        <v>2.82</v>
      </c>
      <c r="AZ235" s="38">
        <v>13.35</v>
      </c>
      <c r="BA235" s="38">
        <v>98.15</v>
      </c>
      <c r="BB235" s="38" t="s">
        <v>78</v>
      </c>
      <c r="BC235" s="38" t="s">
        <v>78</v>
      </c>
      <c r="BD235" s="38" t="s">
        <v>78</v>
      </c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3"/>
    </row>
    <row r="236" spans="1:103" x14ac:dyDescent="0.2">
      <c r="A236" s="19" t="s">
        <v>280</v>
      </c>
      <c r="B236" s="24">
        <v>52</v>
      </c>
      <c r="C236" s="24">
        <v>53</v>
      </c>
      <c r="D236" s="25" t="s">
        <v>341</v>
      </c>
      <c r="E236" s="25" t="s">
        <v>77</v>
      </c>
      <c r="F236" s="21">
        <v>990046</v>
      </c>
      <c r="G236" s="39" t="s">
        <v>97</v>
      </c>
      <c r="H236" s="38">
        <v>6120</v>
      </c>
      <c r="I236" s="38">
        <v>55</v>
      </c>
      <c r="J236" s="38">
        <v>1.36</v>
      </c>
      <c r="K236" s="38">
        <v>93.2</v>
      </c>
      <c r="L236" s="38">
        <v>38</v>
      </c>
      <c r="M236" s="38">
        <v>56.4</v>
      </c>
      <c r="N236" s="38">
        <v>38.5</v>
      </c>
      <c r="O236" s="38">
        <v>141.5</v>
      </c>
      <c r="P236" s="38">
        <v>2.95</v>
      </c>
      <c r="Q236" s="38">
        <v>15.5</v>
      </c>
      <c r="R236" s="38">
        <v>3570</v>
      </c>
      <c r="S236" s="38">
        <v>2.4700000000000002</v>
      </c>
      <c r="T236" s="38">
        <v>1800</v>
      </c>
      <c r="U236" s="38">
        <v>1955</v>
      </c>
      <c r="V236" s="38">
        <v>633</v>
      </c>
      <c r="W236" s="38">
        <v>59.4</v>
      </c>
      <c r="X236" s="38">
        <v>8</v>
      </c>
      <c r="Y236" s="38">
        <v>218</v>
      </c>
      <c r="Z236" s="38">
        <v>6.5</v>
      </c>
      <c r="AA236" s="38">
        <v>2420</v>
      </c>
      <c r="AB236" s="38">
        <v>6.1</v>
      </c>
      <c r="AC236" s="38">
        <v>16.7</v>
      </c>
      <c r="AD236" s="38">
        <v>87.4</v>
      </c>
      <c r="AE236" s="38">
        <v>0.68</v>
      </c>
      <c r="AF236" s="38">
        <v>4.33</v>
      </c>
      <c r="AG236" s="38">
        <v>39.5</v>
      </c>
      <c r="AH236" s="38">
        <v>611</v>
      </c>
      <c r="AI236" s="38">
        <v>3.9</v>
      </c>
      <c r="AJ236" s="38">
        <v>378</v>
      </c>
      <c r="AK236" s="38">
        <v>21.4</v>
      </c>
      <c r="AL236" s="38">
        <v>149</v>
      </c>
      <c r="AM236" s="38">
        <v>15.4</v>
      </c>
      <c r="AN236" s="38">
        <v>4.07</v>
      </c>
      <c r="AO236" s="38">
        <v>24.9</v>
      </c>
      <c r="AP236" s="38">
        <v>7.33</v>
      </c>
      <c r="AQ236" s="38">
        <v>1.19</v>
      </c>
      <c r="AR236" s="38">
        <v>0.09</v>
      </c>
      <c r="AS236" s="38">
        <v>1.7</v>
      </c>
      <c r="AT236" s="38">
        <v>8.9999999999999993E-3</v>
      </c>
      <c r="AU236" s="38">
        <v>1.1000000000000001</v>
      </c>
      <c r="AV236" s="38">
        <v>17.899999999999999</v>
      </c>
      <c r="AW236" s="38">
        <v>6.97</v>
      </c>
      <c r="AX236" s="38">
        <v>0.26</v>
      </c>
      <c r="AY236" s="38">
        <v>3.93</v>
      </c>
      <c r="AZ236" s="38">
        <v>12.05</v>
      </c>
      <c r="BA236" s="38">
        <v>96.9</v>
      </c>
      <c r="BB236" s="38" t="s">
        <v>78</v>
      </c>
      <c r="BC236" s="38" t="s">
        <v>78</v>
      </c>
      <c r="BD236" s="38" t="s">
        <v>78</v>
      </c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3"/>
    </row>
    <row r="237" spans="1:103" x14ac:dyDescent="0.2">
      <c r="A237" s="19" t="s">
        <v>280</v>
      </c>
      <c r="B237" s="30">
        <v>52</v>
      </c>
      <c r="C237" s="30">
        <v>53</v>
      </c>
      <c r="D237" s="34" t="s">
        <v>342</v>
      </c>
      <c r="E237" s="32" t="s">
        <v>343</v>
      </c>
      <c r="F237" s="21">
        <v>990046</v>
      </c>
      <c r="G237" s="39" t="s">
        <v>97</v>
      </c>
      <c r="H237" s="38">
        <v>5780</v>
      </c>
      <c r="I237" s="38">
        <v>61</v>
      </c>
      <c r="J237" s="38">
        <v>1.78</v>
      </c>
      <c r="K237" s="38">
        <v>71.099999999999994</v>
      </c>
      <c r="L237" s="38">
        <v>31.5</v>
      </c>
      <c r="M237" s="38">
        <v>42.7</v>
      </c>
      <c r="N237" s="38">
        <v>47.8</v>
      </c>
      <c r="O237" s="38">
        <v>110</v>
      </c>
      <c r="P237" s="38">
        <v>2.2799999999999998</v>
      </c>
      <c r="Q237" s="38">
        <v>13.25</v>
      </c>
      <c r="R237" s="38">
        <v>3700</v>
      </c>
      <c r="S237" s="38">
        <v>2.17</v>
      </c>
      <c r="T237" s="38">
        <v>1825</v>
      </c>
      <c r="U237" s="38">
        <v>1765</v>
      </c>
      <c r="V237" s="38">
        <v>522</v>
      </c>
      <c r="W237" s="38">
        <v>70.099999999999994</v>
      </c>
      <c r="X237" s="38">
        <v>5.9</v>
      </c>
      <c r="Y237" s="38">
        <v>214</v>
      </c>
      <c r="Z237" s="38">
        <v>7.2</v>
      </c>
      <c r="AA237" s="38">
        <v>2040</v>
      </c>
      <c r="AB237" s="38">
        <v>6.1</v>
      </c>
      <c r="AC237" s="38">
        <v>13.7</v>
      </c>
      <c r="AD237" s="38">
        <v>71.900000000000006</v>
      </c>
      <c r="AE237" s="38">
        <v>0.65</v>
      </c>
      <c r="AF237" s="38">
        <v>3.6</v>
      </c>
      <c r="AG237" s="38">
        <v>34.700000000000003</v>
      </c>
      <c r="AH237" s="38">
        <v>587</v>
      </c>
      <c r="AI237" s="38">
        <v>3.1</v>
      </c>
      <c r="AJ237" s="38">
        <v>330</v>
      </c>
      <c r="AK237" s="38">
        <v>17.8</v>
      </c>
      <c r="AL237" s="38">
        <v>89</v>
      </c>
      <c r="AM237" s="38">
        <v>14.95</v>
      </c>
      <c r="AN237" s="38">
        <v>4.05</v>
      </c>
      <c r="AO237" s="38">
        <v>26.8</v>
      </c>
      <c r="AP237" s="38">
        <v>7.17</v>
      </c>
      <c r="AQ237" s="38">
        <v>1.44</v>
      </c>
      <c r="AR237" s="38">
        <v>0.06</v>
      </c>
      <c r="AS237" s="38">
        <v>1.6</v>
      </c>
      <c r="AT237" s="38">
        <v>1.2E-2</v>
      </c>
      <c r="AU237" s="38">
        <v>1.17</v>
      </c>
      <c r="AV237" s="38">
        <v>17.8</v>
      </c>
      <c r="AW237" s="38">
        <v>6.9</v>
      </c>
      <c r="AX237" s="38">
        <v>0.26</v>
      </c>
      <c r="AY237" s="38">
        <v>3.99</v>
      </c>
      <c r="AZ237" s="38">
        <v>12.15</v>
      </c>
      <c r="BA237" s="38">
        <v>98.35</v>
      </c>
      <c r="BB237" s="38" t="s">
        <v>78</v>
      </c>
      <c r="BC237" s="38" t="s">
        <v>78</v>
      </c>
      <c r="BD237" s="38" t="s">
        <v>78</v>
      </c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3"/>
    </row>
    <row r="238" spans="1:103" x14ac:dyDescent="0.2">
      <c r="A238" s="19" t="s">
        <v>280</v>
      </c>
      <c r="B238" s="24">
        <v>53</v>
      </c>
      <c r="C238" s="24">
        <v>54</v>
      </c>
      <c r="D238" s="25" t="s">
        <v>344</v>
      </c>
      <c r="E238" s="25" t="s">
        <v>77</v>
      </c>
      <c r="F238" s="21">
        <v>990046</v>
      </c>
      <c r="G238" s="39" t="s">
        <v>97</v>
      </c>
      <c r="H238" s="38">
        <v>7070</v>
      </c>
      <c r="I238" s="38">
        <v>38</v>
      </c>
      <c r="J238" s="38">
        <v>3.17</v>
      </c>
      <c r="K238" s="38">
        <v>111</v>
      </c>
      <c r="L238" s="38">
        <v>47.1</v>
      </c>
      <c r="M238" s="38">
        <v>60.6</v>
      </c>
      <c r="N238" s="38">
        <v>47</v>
      </c>
      <c r="O238" s="38">
        <v>162</v>
      </c>
      <c r="P238" s="38">
        <v>4</v>
      </c>
      <c r="Q238" s="38">
        <v>19.5</v>
      </c>
      <c r="R238" s="38">
        <v>4500</v>
      </c>
      <c r="S238" s="38">
        <v>2.91</v>
      </c>
      <c r="T238" s="39">
        <v>3370</v>
      </c>
      <c r="U238" s="38">
        <v>2130</v>
      </c>
      <c r="V238" s="38">
        <v>644</v>
      </c>
      <c r="W238" s="38">
        <v>97.7</v>
      </c>
      <c r="X238" s="38">
        <v>8.8000000000000007</v>
      </c>
      <c r="Y238" s="38">
        <v>261</v>
      </c>
      <c r="Z238" s="38">
        <v>8.3000000000000007</v>
      </c>
      <c r="AA238" s="38">
        <v>2820</v>
      </c>
      <c r="AB238" s="38">
        <v>7.7</v>
      </c>
      <c r="AC238" s="38">
        <v>20.8</v>
      </c>
      <c r="AD238" s="38">
        <v>113</v>
      </c>
      <c r="AE238" s="38">
        <v>0.65</v>
      </c>
      <c r="AF238" s="38">
        <v>5.19</v>
      </c>
      <c r="AG238" s="38">
        <v>61.1</v>
      </c>
      <c r="AH238" s="38">
        <v>471</v>
      </c>
      <c r="AI238" s="38">
        <v>6.7</v>
      </c>
      <c r="AJ238" s="38">
        <v>458</v>
      </c>
      <c r="AK238" s="38">
        <v>24.2</v>
      </c>
      <c r="AL238" s="38">
        <v>175</v>
      </c>
      <c r="AM238" s="38">
        <v>20.5</v>
      </c>
      <c r="AN238" s="38">
        <v>5.22</v>
      </c>
      <c r="AO238" s="38">
        <v>27.7</v>
      </c>
      <c r="AP238" s="38">
        <v>10</v>
      </c>
      <c r="AQ238" s="38">
        <v>2.0699999999999998</v>
      </c>
      <c r="AR238" s="38">
        <v>0.11</v>
      </c>
      <c r="AS238" s="38">
        <v>2.67</v>
      </c>
      <c r="AT238" s="38">
        <v>8.0000000000000002E-3</v>
      </c>
      <c r="AU238" s="38">
        <v>1.22</v>
      </c>
      <c r="AV238" s="38">
        <v>8.7200000000000006</v>
      </c>
      <c r="AW238" s="38">
        <v>9.19</v>
      </c>
      <c r="AX238" s="38">
        <v>0.38</v>
      </c>
      <c r="AY238" s="38">
        <v>1.91</v>
      </c>
      <c r="AZ238" s="38">
        <v>9.59</v>
      </c>
      <c r="BA238" s="38">
        <v>99.29</v>
      </c>
      <c r="BB238" s="38" t="s">
        <v>78</v>
      </c>
      <c r="BC238" s="38" t="s">
        <v>78</v>
      </c>
      <c r="BD238" s="38" t="s">
        <v>78</v>
      </c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3"/>
    </row>
    <row r="239" spans="1:103" x14ac:dyDescent="0.2">
      <c r="A239" s="19" t="s">
        <v>280</v>
      </c>
      <c r="B239" s="24">
        <v>54</v>
      </c>
      <c r="C239" s="24">
        <v>55</v>
      </c>
      <c r="D239" s="25" t="s">
        <v>345</v>
      </c>
      <c r="E239" s="25" t="s">
        <v>77</v>
      </c>
      <c r="F239" s="21">
        <v>990046</v>
      </c>
      <c r="G239" s="39" t="s">
        <v>97</v>
      </c>
      <c r="H239" s="38">
        <v>7040</v>
      </c>
      <c r="I239" s="38">
        <v>36</v>
      </c>
      <c r="J239" s="38">
        <v>0.91</v>
      </c>
      <c r="K239" s="38">
        <v>98.6</v>
      </c>
      <c r="L239" s="38">
        <v>34.200000000000003</v>
      </c>
      <c r="M239" s="38">
        <v>63.9</v>
      </c>
      <c r="N239" s="38">
        <v>34.299999999999997</v>
      </c>
      <c r="O239" s="38">
        <v>165</v>
      </c>
      <c r="P239" s="38">
        <v>2.88</v>
      </c>
      <c r="Q239" s="38">
        <v>16.25</v>
      </c>
      <c r="R239" s="38">
        <v>4500</v>
      </c>
      <c r="S239" s="38">
        <v>1.83</v>
      </c>
      <c r="T239" s="38">
        <v>956</v>
      </c>
      <c r="U239" s="38">
        <v>2230</v>
      </c>
      <c r="V239" s="38">
        <v>655</v>
      </c>
      <c r="W239" s="38">
        <v>55.9</v>
      </c>
      <c r="X239" s="38">
        <v>12.4</v>
      </c>
      <c r="Y239" s="38">
        <v>283</v>
      </c>
      <c r="Z239" s="38">
        <v>4.3</v>
      </c>
      <c r="AA239" s="38">
        <v>1680</v>
      </c>
      <c r="AB239" s="38">
        <v>9.6999999999999993</v>
      </c>
      <c r="AC239" s="38">
        <v>19.350000000000001</v>
      </c>
      <c r="AD239" s="38">
        <v>191.5</v>
      </c>
      <c r="AE239" s="38">
        <v>0.94</v>
      </c>
      <c r="AF239" s="38">
        <v>3.85</v>
      </c>
      <c r="AG239" s="38">
        <v>20.8</v>
      </c>
      <c r="AH239" s="38">
        <v>342</v>
      </c>
      <c r="AI239" s="38">
        <v>10.6</v>
      </c>
      <c r="AJ239" s="38">
        <v>390</v>
      </c>
      <c r="AK239" s="38">
        <v>17.2</v>
      </c>
      <c r="AL239" s="38">
        <v>89</v>
      </c>
      <c r="AM239" s="38">
        <v>25.7</v>
      </c>
      <c r="AN239" s="38">
        <v>7.81</v>
      </c>
      <c r="AO239" s="38">
        <v>25.1</v>
      </c>
      <c r="AP239" s="38">
        <v>5.4</v>
      </c>
      <c r="AQ239" s="38">
        <v>0.67</v>
      </c>
      <c r="AR239" s="38">
        <v>0.12</v>
      </c>
      <c r="AS239" s="38">
        <v>4.3600000000000003</v>
      </c>
      <c r="AT239" s="38">
        <v>8.0000000000000002E-3</v>
      </c>
      <c r="AU239" s="38">
        <v>1.84</v>
      </c>
      <c r="AV239" s="38">
        <v>8.94</v>
      </c>
      <c r="AW239" s="38">
        <v>5.68</v>
      </c>
      <c r="AX239" s="38">
        <v>0.23</v>
      </c>
      <c r="AY239" s="38">
        <v>1.71</v>
      </c>
      <c r="AZ239" s="38">
        <v>10.55</v>
      </c>
      <c r="BA239" s="38">
        <v>98.12</v>
      </c>
      <c r="BB239" s="38" t="s">
        <v>78</v>
      </c>
      <c r="BC239" s="38" t="s">
        <v>78</v>
      </c>
      <c r="BD239" s="38" t="s">
        <v>78</v>
      </c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3"/>
    </row>
    <row r="240" spans="1:103" x14ac:dyDescent="0.2">
      <c r="A240" s="19" t="s">
        <v>280</v>
      </c>
      <c r="B240" s="24">
        <v>55</v>
      </c>
      <c r="C240" s="24">
        <v>56</v>
      </c>
      <c r="D240" s="25" t="s">
        <v>346</v>
      </c>
      <c r="E240" s="25" t="s">
        <v>77</v>
      </c>
      <c r="F240" s="21">
        <v>990046</v>
      </c>
      <c r="G240" s="38">
        <v>7360</v>
      </c>
      <c r="H240" s="38">
        <v>4220</v>
      </c>
      <c r="I240" s="38">
        <v>98</v>
      </c>
      <c r="J240" s="38">
        <v>1.05</v>
      </c>
      <c r="K240" s="38">
        <v>37.700000000000003</v>
      </c>
      <c r="L240" s="38">
        <v>13.7</v>
      </c>
      <c r="M240" s="38">
        <v>28.6</v>
      </c>
      <c r="N240" s="38">
        <v>26.5</v>
      </c>
      <c r="O240" s="38">
        <v>67.5</v>
      </c>
      <c r="P240" s="38">
        <v>1.54</v>
      </c>
      <c r="Q240" s="38">
        <v>6.04</v>
      </c>
      <c r="R240" s="38">
        <v>2790</v>
      </c>
      <c r="S240" s="38">
        <v>0.96</v>
      </c>
      <c r="T240" s="38">
        <v>516</v>
      </c>
      <c r="U240" s="38">
        <v>1190</v>
      </c>
      <c r="V240" s="38">
        <v>372</v>
      </c>
      <c r="W240" s="38">
        <v>122</v>
      </c>
      <c r="X240" s="38">
        <v>14</v>
      </c>
      <c r="Y240" s="38">
        <v>137.5</v>
      </c>
      <c r="Z240" s="38">
        <v>3.9</v>
      </c>
      <c r="AA240" s="38">
        <v>1130</v>
      </c>
      <c r="AB240" s="38">
        <v>5.5</v>
      </c>
      <c r="AC240" s="38">
        <v>7.54</v>
      </c>
      <c r="AD240" s="38">
        <v>110</v>
      </c>
      <c r="AE240" s="38">
        <v>1.19</v>
      </c>
      <c r="AF240" s="38">
        <v>1.55</v>
      </c>
      <c r="AG240" s="38">
        <v>12.2</v>
      </c>
      <c r="AH240" s="38">
        <v>303</v>
      </c>
      <c r="AI240" s="38">
        <v>6.9</v>
      </c>
      <c r="AJ240" s="38">
        <v>156.5</v>
      </c>
      <c r="AK240" s="38">
        <v>7.26</v>
      </c>
      <c r="AL240" s="38">
        <v>67</v>
      </c>
      <c r="AM240" s="38">
        <v>37.700000000000003</v>
      </c>
      <c r="AN240" s="38">
        <v>11.3</v>
      </c>
      <c r="AO240" s="38">
        <v>20</v>
      </c>
      <c r="AP240" s="38">
        <v>3.13</v>
      </c>
      <c r="AQ240" s="38">
        <v>1.27</v>
      </c>
      <c r="AR240" s="38">
        <v>0.2</v>
      </c>
      <c r="AS240" s="38">
        <v>7.92</v>
      </c>
      <c r="AT240" s="38">
        <v>1.7000000000000001E-2</v>
      </c>
      <c r="AU240" s="38">
        <v>2.21</v>
      </c>
      <c r="AV240" s="38">
        <v>3.84</v>
      </c>
      <c r="AW240" s="38">
        <v>3.38</v>
      </c>
      <c r="AX240" s="38">
        <v>0.14000000000000001</v>
      </c>
      <c r="AY240" s="38">
        <v>0.86</v>
      </c>
      <c r="AZ240" s="38">
        <v>8.06</v>
      </c>
      <c r="BA240" s="38">
        <v>100.03</v>
      </c>
      <c r="BB240" s="38" t="s">
        <v>78</v>
      </c>
      <c r="BC240" s="38" t="s">
        <v>78</v>
      </c>
      <c r="BD240" s="38" t="s">
        <v>78</v>
      </c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3"/>
    </row>
    <row r="241" spans="1:103" x14ac:dyDescent="0.2">
      <c r="A241" s="19" t="s">
        <v>280</v>
      </c>
      <c r="B241" s="24">
        <v>56</v>
      </c>
      <c r="C241" s="24">
        <v>57</v>
      </c>
      <c r="D241" s="25" t="s">
        <v>347</v>
      </c>
      <c r="E241" s="25" t="s">
        <v>77</v>
      </c>
      <c r="F241" s="21">
        <v>990046</v>
      </c>
      <c r="G241" s="38">
        <v>4910</v>
      </c>
      <c r="H241" s="38">
        <v>6000</v>
      </c>
      <c r="I241" s="38">
        <v>170</v>
      </c>
      <c r="J241" s="38">
        <v>2.62</v>
      </c>
      <c r="K241" s="38">
        <v>40.1</v>
      </c>
      <c r="L241" s="38">
        <v>14.3</v>
      </c>
      <c r="M241" s="38">
        <v>31.9</v>
      </c>
      <c r="N241" s="38">
        <v>29.8</v>
      </c>
      <c r="O241" s="38">
        <v>78.5</v>
      </c>
      <c r="P241" s="38">
        <v>2.48</v>
      </c>
      <c r="Q241" s="38">
        <v>6.61</v>
      </c>
      <c r="R241" s="38">
        <v>4340</v>
      </c>
      <c r="S241" s="38">
        <v>1.1200000000000001</v>
      </c>
      <c r="T241" s="38">
        <v>697</v>
      </c>
      <c r="U241" s="38">
        <v>1450</v>
      </c>
      <c r="V241" s="38">
        <v>476</v>
      </c>
      <c r="W241" s="38">
        <v>197</v>
      </c>
      <c r="X241" s="38">
        <v>5.5</v>
      </c>
      <c r="Y241" s="38">
        <v>159</v>
      </c>
      <c r="Z241" s="38">
        <v>5.7</v>
      </c>
      <c r="AA241" s="38">
        <v>1165</v>
      </c>
      <c r="AB241" s="38">
        <v>5.7</v>
      </c>
      <c r="AC241" s="38">
        <v>9.19</v>
      </c>
      <c r="AD241" s="38">
        <v>83.3</v>
      </c>
      <c r="AE241" s="38">
        <v>1.52</v>
      </c>
      <c r="AF241" s="38">
        <v>1.68</v>
      </c>
      <c r="AG241" s="38">
        <v>9.25</v>
      </c>
      <c r="AH241" s="38">
        <v>337</v>
      </c>
      <c r="AI241" s="38">
        <v>8.9</v>
      </c>
      <c r="AJ241" s="38">
        <v>157.5</v>
      </c>
      <c r="AK241" s="38">
        <v>7.98</v>
      </c>
      <c r="AL241" s="38">
        <v>93</v>
      </c>
      <c r="AM241" s="38">
        <v>39</v>
      </c>
      <c r="AN241" s="38">
        <v>11.05</v>
      </c>
      <c r="AO241" s="38">
        <v>19.5</v>
      </c>
      <c r="AP241" s="38">
        <v>3.61</v>
      </c>
      <c r="AQ241" s="38">
        <v>3.2</v>
      </c>
      <c r="AR241" s="38">
        <v>0.19</v>
      </c>
      <c r="AS241" s="38">
        <v>6.88</v>
      </c>
      <c r="AT241" s="38">
        <v>2.5999999999999999E-2</v>
      </c>
      <c r="AU241" s="38">
        <v>2.74</v>
      </c>
      <c r="AV241" s="38">
        <v>1.86</v>
      </c>
      <c r="AW241" s="38">
        <v>3.78</v>
      </c>
      <c r="AX241" s="38">
        <v>0.14000000000000001</v>
      </c>
      <c r="AY241" s="38">
        <v>0.59</v>
      </c>
      <c r="AZ241" s="38">
        <v>7.63</v>
      </c>
      <c r="BA241" s="38">
        <v>100.2</v>
      </c>
      <c r="BB241" s="38" t="s">
        <v>78</v>
      </c>
      <c r="BC241" s="38" t="s">
        <v>78</v>
      </c>
      <c r="BD241" s="38" t="s">
        <v>78</v>
      </c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3"/>
    </row>
    <row r="242" spans="1:103" x14ac:dyDescent="0.2">
      <c r="A242" s="19" t="s">
        <v>280</v>
      </c>
      <c r="B242" s="24">
        <v>57</v>
      </c>
      <c r="C242" s="24">
        <v>58</v>
      </c>
      <c r="D242" s="25" t="s">
        <v>348</v>
      </c>
      <c r="E242" s="25" t="s">
        <v>77</v>
      </c>
      <c r="F242" s="21">
        <v>990046</v>
      </c>
      <c r="G242" s="38">
        <v>4660</v>
      </c>
      <c r="H242" s="38">
        <v>4670</v>
      </c>
      <c r="I242" s="38">
        <v>79</v>
      </c>
      <c r="J242" s="38">
        <v>2.92</v>
      </c>
      <c r="K242" s="38">
        <v>27.2</v>
      </c>
      <c r="L242" s="38">
        <v>11.65</v>
      </c>
      <c r="M242" s="38">
        <v>26.6</v>
      </c>
      <c r="N242" s="38">
        <v>29.6</v>
      </c>
      <c r="O242" s="38">
        <v>58.4</v>
      </c>
      <c r="P242" s="38">
        <v>0.9</v>
      </c>
      <c r="Q242" s="38">
        <v>4.4800000000000004</v>
      </c>
      <c r="R242" s="38">
        <v>3250</v>
      </c>
      <c r="S242" s="38">
        <v>0.96</v>
      </c>
      <c r="T242" s="38">
        <v>1385</v>
      </c>
      <c r="U242" s="38">
        <v>1245</v>
      </c>
      <c r="V242" s="38">
        <v>415</v>
      </c>
      <c r="W242" s="38">
        <v>228</v>
      </c>
      <c r="X242" s="38">
        <v>6.3</v>
      </c>
      <c r="Y242" s="38">
        <v>121</v>
      </c>
      <c r="Z242" s="38">
        <v>2.2999999999999998</v>
      </c>
      <c r="AA242" s="38">
        <v>1525</v>
      </c>
      <c r="AB242" s="38">
        <v>11.4</v>
      </c>
      <c r="AC242" s="38">
        <v>6.13</v>
      </c>
      <c r="AD242" s="38">
        <v>70.599999999999994</v>
      </c>
      <c r="AE242" s="38">
        <v>1.06</v>
      </c>
      <c r="AF242" s="38">
        <v>1.36</v>
      </c>
      <c r="AG242" s="38">
        <v>21.9</v>
      </c>
      <c r="AH242" s="38">
        <v>276</v>
      </c>
      <c r="AI242" s="38">
        <v>6.2</v>
      </c>
      <c r="AJ242" s="38">
        <v>111</v>
      </c>
      <c r="AK242" s="38">
        <v>7.17</v>
      </c>
      <c r="AL242" s="38">
        <v>53</v>
      </c>
      <c r="AM242" s="38">
        <v>44.5</v>
      </c>
      <c r="AN242" s="38">
        <v>13.75</v>
      </c>
      <c r="AO242" s="38">
        <v>15.25</v>
      </c>
      <c r="AP242" s="38">
        <v>3.29</v>
      </c>
      <c r="AQ242" s="38">
        <v>3.12</v>
      </c>
      <c r="AR242" s="38">
        <v>0.36</v>
      </c>
      <c r="AS242" s="38">
        <v>9.36</v>
      </c>
      <c r="AT242" s="38">
        <v>1.0999999999999999E-2</v>
      </c>
      <c r="AU242" s="38">
        <v>1.68</v>
      </c>
      <c r="AV242" s="38">
        <v>0.92</v>
      </c>
      <c r="AW242" s="38">
        <v>3.16</v>
      </c>
      <c r="AX242" s="38">
        <v>0.16</v>
      </c>
      <c r="AY242" s="38">
        <v>0.51</v>
      </c>
      <c r="AZ242" s="38">
        <v>5.93</v>
      </c>
      <c r="BA242" s="38">
        <v>102</v>
      </c>
      <c r="BB242" s="38" t="s">
        <v>78</v>
      </c>
      <c r="BC242" s="38" t="s">
        <v>78</v>
      </c>
      <c r="BD242" s="38" t="s">
        <v>78</v>
      </c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3"/>
    </row>
    <row r="243" spans="1:103" x14ac:dyDescent="0.2">
      <c r="A243" s="19" t="s">
        <v>280</v>
      </c>
      <c r="B243" s="24">
        <v>58</v>
      </c>
      <c r="C243" s="24">
        <v>59</v>
      </c>
      <c r="D243" s="25" t="s">
        <v>349</v>
      </c>
      <c r="E243" s="25" t="s">
        <v>77</v>
      </c>
      <c r="F243" s="21">
        <v>990046</v>
      </c>
      <c r="G243" s="38">
        <v>6000</v>
      </c>
      <c r="H243" s="38">
        <v>2760</v>
      </c>
      <c r="I243" s="38">
        <v>117</v>
      </c>
      <c r="J243" s="38">
        <v>2.2799999999999998</v>
      </c>
      <c r="K243" s="38">
        <v>20.2</v>
      </c>
      <c r="L243" s="38">
        <v>8.44</v>
      </c>
      <c r="M243" s="38">
        <v>20.399999999999999</v>
      </c>
      <c r="N243" s="38">
        <v>24.5</v>
      </c>
      <c r="O243" s="38">
        <v>45.2</v>
      </c>
      <c r="P243" s="38">
        <v>4.29</v>
      </c>
      <c r="Q243" s="38">
        <v>3.28</v>
      </c>
      <c r="R243" s="38">
        <v>1940</v>
      </c>
      <c r="S243" s="38">
        <v>0.86</v>
      </c>
      <c r="T243" s="38">
        <v>656</v>
      </c>
      <c r="U243" s="38">
        <v>750</v>
      </c>
      <c r="V243" s="38">
        <v>250</v>
      </c>
      <c r="W243" s="38">
        <v>181</v>
      </c>
      <c r="X243" s="38">
        <v>13.8</v>
      </c>
      <c r="Y243" s="38">
        <v>85.1</v>
      </c>
      <c r="Z243" s="38">
        <v>6.2</v>
      </c>
      <c r="AA243" s="38">
        <v>1090</v>
      </c>
      <c r="AB243" s="38">
        <v>10.199999999999999</v>
      </c>
      <c r="AC243" s="38">
        <v>4.18</v>
      </c>
      <c r="AD243" s="38">
        <v>79.8</v>
      </c>
      <c r="AE243" s="38">
        <v>1.6</v>
      </c>
      <c r="AF243" s="38">
        <v>0.94</v>
      </c>
      <c r="AG243" s="38">
        <v>11.5</v>
      </c>
      <c r="AH243" s="38">
        <v>335</v>
      </c>
      <c r="AI243" s="38">
        <v>10.4</v>
      </c>
      <c r="AJ243" s="38">
        <v>92.3</v>
      </c>
      <c r="AK243" s="38">
        <v>5.64</v>
      </c>
      <c r="AL243" s="38">
        <v>242</v>
      </c>
      <c r="AM243" s="38">
        <v>40</v>
      </c>
      <c r="AN243" s="38">
        <v>12.8</v>
      </c>
      <c r="AO243" s="38">
        <v>18.149999999999999</v>
      </c>
      <c r="AP243" s="38">
        <v>2.72</v>
      </c>
      <c r="AQ243" s="38">
        <v>2.98</v>
      </c>
      <c r="AR243" s="38">
        <v>0.22</v>
      </c>
      <c r="AS243" s="38">
        <v>7.56</v>
      </c>
      <c r="AT243" s="38">
        <v>1.4999999999999999E-2</v>
      </c>
      <c r="AU243" s="38">
        <v>2.4</v>
      </c>
      <c r="AV243" s="38">
        <v>1.35</v>
      </c>
      <c r="AW243" s="38">
        <v>2.33</v>
      </c>
      <c r="AX243" s="38">
        <v>0.12</v>
      </c>
      <c r="AY243" s="38">
        <v>0.62</v>
      </c>
      <c r="AZ243" s="38">
        <v>8.35</v>
      </c>
      <c r="BA243" s="38">
        <v>99.62</v>
      </c>
      <c r="BB243" s="38" t="s">
        <v>78</v>
      </c>
      <c r="BC243" s="38" t="s">
        <v>78</v>
      </c>
      <c r="BD243" s="38" t="s">
        <v>78</v>
      </c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3"/>
    </row>
    <row r="244" spans="1:103" x14ac:dyDescent="0.2">
      <c r="A244" s="19" t="s">
        <v>280</v>
      </c>
      <c r="B244" s="24">
        <v>59</v>
      </c>
      <c r="C244" s="24">
        <v>60</v>
      </c>
      <c r="D244" s="25" t="s">
        <v>350</v>
      </c>
      <c r="E244" s="25" t="s">
        <v>77</v>
      </c>
      <c r="F244" s="21">
        <v>990046</v>
      </c>
      <c r="G244" s="38">
        <v>6000</v>
      </c>
      <c r="H244" s="38">
        <v>1435</v>
      </c>
      <c r="I244" s="38">
        <v>131</v>
      </c>
      <c r="J244" s="38">
        <v>3.45</v>
      </c>
      <c r="K244" s="38">
        <v>21.8</v>
      </c>
      <c r="L244" s="38">
        <v>8.92</v>
      </c>
      <c r="M244" s="38">
        <v>13.25</v>
      </c>
      <c r="N244" s="38">
        <v>27.5</v>
      </c>
      <c r="O244" s="38">
        <v>32.6</v>
      </c>
      <c r="P244" s="38">
        <v>8.4</v>
      </c>
      <c r="Q244" s="38">
        <v>3.64</v>
      </c>
      <c r="R244" s="38">
        <v>927</v>
      </c>
      <c r="S244" s="38">
        <v>0.98</v>
      </c>
      <c r="T244" s="38">
        <v>878</v>
      </c>
      <c r="U244" s="38">
        <v>402</v>
      </c>
      <c r="V244" s="38">
        <v>126.5</v>
      </c>
      <c r="W244" s="38">
        <v>228</v>
      </c>
      <c r="X244" s="38">
        <v>9.8000000000000007</v>
      </c>
      <c r="Y244" s="38">
        <v>52.3</v>
      </c>
      <c r="Z244" s="38">
        <v>4</v>
      </c>
      <c r="AA244" s="38">
        <v>1145</v>
      </c>
      <c r="AB244" s="38">
        <v>9.5</v>
      </c>
      <c r="AC244" s="38">
        <v>4.05</v>
      </c>
      <c r="AD244" s="38">
        <v>34.700000000000003</v>
      </c>
      <c r="AE244" s="38">
        <v>1.62</v>
      </c>
      <c r="AF244" s="38">
        <v>1.06</v>
      </c>
      <c r="AG244" s="38">
        <v>10.35</v>
      </c>
      <c r="AH244" s="38">
        <v>267</v>
      </c>
      <c r="AI244" s="38">
        <v>4.5999999999999996</v>
      </c>
      <c r="AJ244" s="38">
        <v>97.9</v>
      </c>
      <c r="AK244" s="38">
        <v>6.94</v>
      </c>
      <c r="AL244" s="38">
        <v>495</v>
      </c>
      <c r="AM244" s="38">
        <v>41.8</v>
      </c>
      <c r="AN244" s="38">
        <v>12.75</v>
      </c>
      <c r="AO244" s="38">
        <v>15</v>
      </c>
      <c r="AP244" s="38">
        <v>2.62</v>
      </c>
      <c r="AQ244" s="38">
        <v>4.83</v>
      </c>
      <c r="AR244" s="38">
        <v>0.33</v>
      </c>
      <c r="AS244" s="38">
        <v>8.24</v>
      </c>
      <c r="AT244" s="38">
        <v>1.7000000000000001E-2</v>
      </c>
      <c r="AU244" s="38">
        <v>2.5299999999999998</v>
      </c>
      <c r="AV244" s="38">
        <v>1.69</v>
      </c>
      <c r="AW244" s="38">
        <v>2.08</v>
      </c>
      <c r="AX244" s="38">
        <v>0.12</v>
      </c>
      <c r="AY244" s="38">
        <v>0.68</v>
      </c>
      <c r="AZ244" s="38">
        <v>6.36</v>
      </c>
      <c r="BA244" s="38">
        <v>99.05</v>
      </c>
      <c r="BB244" s="38" t="s">
        <v>78</v>
      </c>
      <c r="BC244" s="38" t="s">
        <v>78</v>
      </c>
      <c r="BD244" s="38" t="s">
        <v>78</v>
      </c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3"/>
    </row>
    <row r="245" spans="1:103" x14ac:dyDescent="0.2">
      <c r="A245" s="19" t="s">
        <v>280</v>
      </c>
      <c r="B245" s="24">
        <v>60</v>
      </c>
      <c r="C245" s="24">
        <v>61</v>
      </c>
      <c r="D245" s="25" t="s">
        <v>351</v>
      </c>
      <c r="E245" s="25" t="s">
        <v>77</v>
      </c>
      <c r="F245" s="21">
        <v>990046</v>
      </c>
      <c r="G245" s="38">
        <v>6990</v>
      </c>
      <c r="H245" s="38">
        <v>1940</v>
      </c>
      <c r="I245" s="38">
        <v>114</v>
      </c>
      <c r="J245" s="38">
        <v>0.93</v>
      </c>
      <c r="K245" s="38">
        <v>12.8</v>
      </c>
      <c r="L245" s="38">
        <v>4.07</v>
      </c>
      <c r="M245" s="38">
        <v>15.55</v>
      </c>
      <c r="N245" s="38">
        <v>20.399999999999999</v>
      </c>
      <c r="O245" s="38">
        <v>32.1</v>
      </c>
      <c r="P245" s="38">
        <v>3.6</v>
      </c>
      <c r="Q245" s="38">
        <v>1.92</v>
      </c>
      <c r="R245" s="38">
        <v>1225</v>
      </c>
      <c r="S245" s="38">
        <v>0.56999999999999995</v>
      </c>
      <c r="T245" s="38">
        <v>413</v>
      </c>
      <c r="U245" s="38">
        <v>585</v>
      </c>
      <c r="V245" s="38">
        <v>182.5</v>
      </c>
      <c r="W245" s="38">
        <v>124.5</v>
      </c>
      <c r="X245" s="38">
        <v>8.3000000000000007</v>
      </c>
      <c r="Y245" s="38">
        <v>66</v>
      </c>
      <c r="Z245" s="38">
        <v>4.2</v>
      </c>
      <c r="AA245" s="38">
        <v>1180</v>
      </c>
      <c r="AB245" s="38">
        <v>9.6</v>
      </c>
      <c r="AC245" s="38">
        <v>3.25</v>
      </c>
      <c r="AD245" s="38">
        <v>41.9</v>
      </c>
      <c r="AE245" s="38">
        <v>1.63</v>
      </c>
      <c r="AF245" s="38">
        <v>0.62</v>
      </c>
      <c r="AG245" s="38">
        <v>6.74</v>
      </c>
      <c r="AH245" s="38">
        <v>316</v>
      </c>
      <c r="AI245" s="38">
        <v>4.0999999999999996</v>
      </c>
      <c r="AJ245" s="38">
        <v>55.1</v>
      </c>
      <c r="AK245" s="38">
        <v>3.97</v>
      </c>
      <c r="AL245" s="38">
        <v>151</v>
      </c>
      <c r="AM245" s="38">
        <v>41.7</v>
      </c>
      <c r="AN245" s="38">
        <v>12.8</v>
      </c>
      <c r="AO245" s="38">
        <v>15</v>
      </c>
      <c r="AP245" s="38">
        <v>2.2400000000000002</v>
      </c>
      <c r="AQ245" s="38">
        <v>2.06</v>
      </c>
      <c r="AR245" s="38">
        <v>0.3</v>
      </c>
      <c r="AS245" s="38">
        <v>7.67</v>
      </c>
      <c r="AT245" s="38">
        <v>1.6E-2</v>
      </c>
      <c r="AU245" s="38">
        <v>2.5299999999999998</v>
      </c>
      <c r="AV245" s="38">
        <v>2.65</v>
      </c>
      <c r="AW245" s="38">
        <v>1.72</v>
      </c>
      <c r="AX245" s="38">
        <v>0.13</v>
      </c>
      <c r="AY245" s="38">
        <v>0.75</v>
      </c>
      <c r="AZ245" s="38">
        <v>9</v>
      </c>
      <c r="BA245" s="38">
        <v>98.57</v>
      </c>
      <c r="BB245" s="38" t="s">
        <v>78</v>
      </c>
      <c r="BC245" s="38" t="s">
        <v>78</v>
      </c>
      <c r="BD245" s="38" t="s">
        <v>78</v>
      </c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3"/>
    </row>
    <row r="246" spans="1:103" x14ac:dyDescent="0.2">
      <c r="A246" s="19" t="s">
        <v>280</v>
      </c>
      <c r="B246" s="2" t="s">
        <v>126</v>
      </c>
      <c r="C246" s="2"/>
      <c r="D246" s="27" t="s">
        <v>352</v>
      </c>
      <c r="E246" s="27" t="s">
        <v>107</v>
      </c>
      <c r="F246" s="21">
        <v>990046</v>
      </c>
      <c r="G246" s="38">
        <v>4260</v>
      </c>
      <c r="H246" s="38">
        <v>3200</v>
      </c>
      <c r="I246" s="38">
        <v>58</v>
      </c>
      <c r="J246" s="38">
        <v>3.2</v>
      </c>
      <c r="K246" s="38">
        <v>22.1</v>
      </c>
      <c r="L246" s="38">
        <v>7.49</v>
      </c>
      <c r="M246" s="38">
        <v>17.899999999999999</v>
      </c>
      <c r="N246" s="38">
        <v>14.8</v>
      </c>
      <c r="O246" s="38">
        <v>44.6</v>
      </c>
      <c r="P246" s="38">
        <v>1.74</v>
      </c>
      <c r="Q246" s="38">
        <v>3.29</v>
      </c>
      <c r="R246" s="38">
        <v>2400</v>
      </c>
      <c r="S246" s="38">
        <v>0.64</v>
      </c>
      <c r="T246" s="38">
        <v>245</v>
      </c>
      <c r="U246" s="38">
        <v>706</v>
      </c>
      <c r="V246" s="38">
        <v>260</v>
      </c>
      <c r="W246" s="38">
        <v>67.7</v>
      </c>
      <c r="X246" s="38">
        <v>7.9</v>
      </c>
      <c r="Y246" s="38">
        <v>71.5</v>
      </c>
      <c r="Z246" s="38">
        <v>3.6</v>
      </c>
      <c r="AA246" s="38">
        <v>6640</v>
      </c>
      <c r="AB246" s="38">
        <v>2</v>
      </c>
      <c r="AC246" s="38">
        <v>4.9400000000000004</v>
      </c>
      <c r="AD246" s="38">
        <v>115</v>
      </c>
      <c r="AE246" s="38">
        <v>0.28000000000000003</v>
      </c>
      <c r="AF246" s="38">
        <v>0.88</v>
      </c>
      <c r="AG246" s="38">
        <v>3.09</v>
      </c>
      <c r="AH246" s="38">
        <v>50</v>
      </c>
      <c r="AI246" s="38">
        <v>2.9</v>
      </c>
      <c r="AJ246" s="38">
        <v>72.7</v>
      </c>
      <c r="AK246" s="38">
        <v>5.15</v>
      </c>
      <c r="AL246" s="38">
        <v>71</v>
      </c>
      <c r="AM246" s="38">
        <v>33.9</v>
      </c>
      <c r="AN246" s="38">
        <v>9.75</v>
      </c>
      <c r="AO246" s="38">
        <v>7.38</v>
      </c>
      <c r="AP246" s="38">
        <v>16.850000000000001</v>
      </c>
      <c r="AQ246" s="38">
        <v>3.58</v>
      </c>
      <c r="AR246" s="38">
        <v>4.71</v>
      </c>
      <c r="AS246" s="38">
        <v>1.22</v>
      </c>
      <c r="AT246" s="38">
        <v>8.0000000000000002E-3</v>
      </c>
      <c r="AU246" s="38">
        <v>0.44</v>
      </c>
      <c r="AV246" s="38">
        <v>0.72</v>
      </c>
      <c r="AW246" s="38">
        <v>0.17</v>
      </c>
      <c r="AX246" s="38">
        <v>0.77</v>
      </c>
      <c r="AY246" s="38">
        <v>0.45</v>
      </c>
      <c r="AZ246" s="38">
        <v>18.05</v>
      </c>
      <c r="BA246" s="38">
        <v>98</v>
      </c>
      <c r="BB246" s="38"/>
      <c r="BC246" s="38"/>
      <c r="BD246" s="38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7"/>
    </row>
    <row r="247" spans="1:103" x14ac:dyDescent="0.2">
      <c r="A247" s="19" t="s">
        <v>280</v>
      </c>
      <c r="B247" s="24">
        <v>61</v>
      </c>
      <c r="C247" s="24">
        <v>62</v>
      </c>
      <c r="D247" s="25" t="s">
        <v>353</v>
      </c>
      <c r="E247" s="25" t="s">
        <v>77</v>
      </c>
      <c r="F247" s="21">
        <v>990046</v>
      </c>
      <c r="G247" s="38">
        <v>4800</v>
      </c>
      <c r="H247" s="38">
        <v>1710</v>
      </c>
      <c r="I247" s="38">
        <v>120</v>
      </c>
      <c r="J247" s="38">
        <v>1.7</v>
      </c>
      <c r="K247" s="38">
        <v>14.5</v>
      </c>
      <c r="L247" s="38">
        <v>7.18</v>
      </c>
      <c r="M247" s="38">
        <v>13.55</v>
      </c>
      <c r="N247" s="38">
        <v>21</v>
      </c>
      <c r="O247" s="38">
        <v>31.6</v>
      </c>
      <c r="P247" s="38">
        <v>5.32</v>
      </c>
      <c r="Q247" s="38">
        <v>2.5299999999999998</v>
      </c>
      <c r="R247" s="38">
        <v>1135</v>
      </c>
      <c r="S247" s="38">
        <v>0.82</v>
      </c>
      <c r="T247" s="38">
        <v>446</v>
      </c>
      <c r="U247" s="38">
        <v>494</v>
      </c>
      <c r="V247" s="38">
        <v>156.5</v>
      </c>
      <c r="W247" s="38">
        <v>130</v>
      </c>
      <c r="X247" s="38">
        <v>10.4</v>
      </c>
      <c r="Y247" s="38">
        <v>55.7</v>
      </c>
      <c r="Z247" s="38">
        <v>3.9</v>
      </c>
      <c r="AA247" s="38">
        <v>1015</v>
      </c>
      <c r="AB247" s="38">
        <v>9</v>
      </c>
      <c r="AC247" s="38">
        <v>3.17</v>
      </c>
      <c r="AD247" s="38">
        <v>42.7</v>
      </c>
      <c r="AE247" s="38">
        <v>1.36</v>
      </c>
      <c r="AF247" s="38">
        <v>1.01</v>
      </c>
      <c r="AG247" s="38">
        <v>8.09</v>
      </c>
      <c r="AH247" s="38">
        <v>293</v>
      </c>
      <c r="AI247" s="38">
        <v>3.6</v>
      </c>
      <c r="AJ247" s="38">
        <v>60.7</v>
      </c>
      <c r="AK247" s="38">
        <v>5.09</v>
      </c>
      <c r="AL247" s="38">
        <v>298</v>
      </c>
      <c r="AM247" s="38">
        <v>45.7</v>
      </c>
      <c r="AN247" s="38">
        <v>13.25</v>
      </c>
      <c r="AO247" s="38">
        <v>12.9</v>
      </c>
      <c r="AP247" s="38">
        <v>2.5299999999999998</v>
      </c>
      <c r="AQ247" s="38">
        <v>3.38</v>
      </c>
      <c r="AR247" s="38">
        <v>0.62</v>
      </c>
      <c r="AS247" s="38">
        <v>7.65</v>
      </c>
      <c r="AT247" s="38">
        <v>1.4999999999999999E-2</v>
      </c>
      <c r="AU247" s="38">
        <v>2.1800000000000002</v>
      </c>
      <c r="AV247" s="38">
        <v>0.69</v>
      </c>
      <c r="AW247" s="38">
        <v>1.55</v>
      </c>
      <c r="AX247" s="38">
        <v>0.11</v>
      </c>
      <c r="AY247" s="38">
        <v>0.51</v>
      </c>
      <c r="AZ247" s="38">
        <v>8.7899999999999991</v>
      </c>
      <c r="BA247" s="38">
        <v>99.88</v>
      </c>
      <c r="BB247" s="38" t="s">
        <v>78</v>
      </c>
      <c r="BC247" s="38" t="s">
        <v>78</v>
      </c>
      <c r="BD247" s="38" t="s">
        <v>78</v>
      </c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3"/>
    </row>
    <row r="248" spans="1:103" x14ac:dyDescent="0.2">
      <c r="A248" s="19" t="s">
        <v>280</v>
      </c>
      <c r="B248" s="24">
        <v>62</v>
      </c>
      <c r="C248" s="24">
        <v>63</v>
      </c>
      <c r="D248" s="25" t="s">
        <v>354</v>
      </c>
      <c r="E248" s="25" t="s">
        <v>77</v>
      </c>
      <c r="F248" s="21">
        <v>990046</v>
      </c>
      <c r="G248" s="38">
        <v>5340</v>
      </c>
      <c r="H248" s="38">
        <v>2770</v>
      </c>
      <c r="I248" s="38">
        <v>71</v>
      </c>
      <c r="J248" s="38">
        <v>2.08</v>
      </c>
      <c r="K248" s="38">
        <v>13.55</v>
      </c>
      <c r="L248" s="38">
        <v>5.63</v>
      </c>
      <c r="M248" s="38">
        <v>16.899999999999999</v>
      </c>
      <c r="N248" s="38">
        <v>22.1</v>
      </c>
      <c r="O248" s="38">
        <v>37.299999999999997</v>
      </c>
      <c r="P248" s="38">
        <v>2.84</v>
      </c>
      <c r="Q248" s="38">
        <v>2</v>
      </c>
      <c r="R248" s="38">
        <v>1820</v>
      </c>
      <c r="S248" s="38">
        <v>0.43</v>
      </c>
      <c r="T248" s="38">
        <v>576</v>
      </c>
      <c r="U248" s="38">
        <v>763</v>
      </c>
      <c r="V248" s="38">
        <v>259</v>
      </c>
      <c r="W248" s="38">
        <v>144</v>
      </c>
      <c r="X248" s="38">
        <v>4.9000000000000004</v>
      </c>
      <c r="Y248" s="38">
        <v>75.099999999999994</v>
      </c>
      <c r="Z248" s="38">
        <v>2.8</v>
      </c>
      <c r="AA248" s="38">
        <v>974</v>
      </c>
      <c r="AB248" s="38">
        <v>10.5</v>
      </c>
      <c r="AC248" s="38">
        <v>3.26</v>
      </c>
      <c r="AD248" s="38">
        <v>47</v>
      </c>
      <c r="AE248" s="38">
        <v>0.85</v>
      </c>
      <c r="AF248" s="38">
        <v>0.61</v>
      </c>
      <c r="AG248" s="38">
        <v>19.2</v>
      </c>
      <c r="AH248" s="38">
        <v>160</v>
      </c>
      <c r="AI248" s="38">
        <v>3.6</v>
      </c>
      <c r="AJ248" s="38">
        <v>49.1</v>
      </c>
      <c r="AK248" s="38">
        <v>3.8</v>
      </c>
      <c r="AL248" s="38">
        <v>181</v>
      </c>
      <c r="AM248" s="38">
        <v>50.3</v>
      </c>
      <c r="AN248" s="38">
        <v>15.2</v>
      </c>
      <c r="AO248" s="38">
        <v>9.43</v>
      </c>
      <c r="AP248" s="38">
        <v>1.7</v>
      </c>
      <c r="AQ248" s="38">
        <v>2.2400000000000002</v>
      </c>
      <c r="AR248" s="38">
        <v>0.44</v>
      </c>
      <c r="AS248" s="38">
        <v>9.6</v>
      </c>
      <c r="AT248" s="38">
        <v>8.9999999999999993E-3</v>
      </c>
      <c r="AU248" s="38">
        <v>1.3</v>
      </c>
      <c r="AV248" s="38">
        <v>0.67</v>
      </c>
      <c r="AW248" s="38">
        <v>1.22</v>
      </c>
      <c r="AX248" s="38">
        <v>0.11</v>
      </c>
      <c r="AY248" s="38">
        <v>0.56000000000000005</v>
      </c>
      <c r="AZ248" s="38">
        <v>7.3</v>
      </c>
      <c r="BA248" s="38">
        <v>100.08</v>
      </c>
      <c r="BB248" s="38" t="s">
        <v>78</v>
      </c>
      <c r="BC248" s="38" t="s">
        <v>78</v>
      </c>
      <c r="BD248" s="38" t="s">
        <v>78</v>
      </c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3"/>
    </row>
    <row r="249" spans="1:103" x14ac:dyDescent="0.2">
      <c r="A249" s="19" t="s">
        <v>280</v>
      </c>
      <c r="B249" s="24">
        <v>63</v>
      </c>
      <c r="C249" s="24">
        <v>64</v>
      </c>
      <c r="D249" s="25" t="s">
        <v>355</v>
      </c>
      <c r="E249" s="25" t="s">
        <v>77</v>
      </c>
      <c r="F249" s="21">
        <v>990046</v>
      </c>
      <c r="G249" s="38">
        <v>6120</v>
      </c>
      <c r="H249" s="38">
        <v>1290</v>
      </c>
      <c r="I249" s="38">
        <v>35</v>
      </c>
      <c r="J249" s="38">
        <v>1</v>
      </c>
      <c r="K249" s="38">
        <v>9.11</v>
      </c>
      <c r="L249" s="38">
        <v>4.24</v>
      </c>
      <c r="M249" s="38">
        <v>8.64</v>
      </c>
      <c r="N249" s="38">
        <v>23.1</v>
      </c>
      <c r="O249" s="38">
        <v>18.8</v>
      </c>
      <c r="P249" s="38">
        <v>7.91</v>
      </c>
      <c r="Q249" s="38">
        <v>1.62</v>
      </c>
      <c r="R249" s="38">
        <v>825</v>
      </c>
      <c r="S249" s="38">
        <v>0.48</v>
      </c>
      <c r="T249" s="38">
        <v>414</v>
      </c>
      <c r="U249" s="38">
        <v>338</v>
      </c>
      <c r="V249" s="38">
        <v>116.5</v>
      </c>
      <c r="W249" s="38">
        <v>145</v>
      </c>
      <c r="X249" s="38">
        <v>3.8</v>
      </c>
      <c r="Y249" s="38">
        <v>34.299999999999997</v>
      </c>
      <c r="Z249" s="38">
        <v>2.2999999999999998</v>
      </c>
      <c r="AA249" s="38">
        <v>868</v>
      </c>
      <c r="AB249" s="38">
        <v>9.5</v>
      </c>
      <c r="AC249" s="38">
        <v>1.96</v>
      </c>
      <c r="AD249" s="38">
        <v>38.299999999999997</v>
      </c>
      <c r="AE249" s="38">
        <v>0.74</v>
      </c>
      <c r="AF249" s="38">
        <v>0.52</v>
      </c>
      <c r="AG249" s="38">
        <v>16.399999999999999</v>
      </c>
      <c r="AH249" s="38">
        <v>149</v>
      </c>
      <c r="AI249" s="38">
        <v>3.7</v>
      </c>
      <c r="AJ249" s="38">
        <v>38.9</v>
      </c>
      <c r="AK249" s="38">
        <v>2.73</v>
      </c>
      <c r="AL249" s="38">
        <v>519</v>
      </c>
      <c r="AM249" s="38">
        <v>53</v>
      </c>
      <c r="AN249" s="38">
        <v>17.95</v>
      </c>
      <c r="AO249" s="38">
        <v>7.78</v>
      </c>
      <c r="AP249" s="38">
        <v>1.4</v>
      </c>
      <c r="AQ249" s="38">
        <v>0.91</v>
      </c>
      <c r="AR249" s="38">
        <v>0.5</v>
      </c>
      <c r="AS249" s="38">
        <v>10.35</v>
      </c>
      <c r="AT249" s="38">
        <v>5.0000000000000001E-3</v>
      </c>
      <c r="AU249" s="38">
        <v>1.1200000000000001</v>
      </c>
      <c r="AV249" s="38">
        <v>0.28999999999999998</v>
      </c>
      <c r="AW249" s="38">
        <v>1.1399999999999999</v>
      </c>
      <c r="AX249" s="38">
        <v>0.09</v>
      </c>
      <c r="AY249" s="38">
        <v>0.64</v>
      </c>
      <c r="AZ249" s="38">
        <v>6.37</v>
      </c>
      <c r="BA249" s="38">
        <v>101.55</v>
      </c>
      <c r="BB249" s="38" t="s">
        <v>78</v>
      </c>
      <c r="BC249" s="38" t="s">
        <v>78</v>
      </c>
      <c r="BD249" s="38" t="s">
        <v>78</v>
      </c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3"/>
    </row>
    <row r="250" spans="1:103" x14ac:dyDescent="0.2">
      <c r="A250" s="19" t="s">
        <v>280</v>
      </c>
      <c r="B250" s="24">
        <v>64</v>
      </c>
      <c r="C250" s="24">
        <v>65</v>
      </c>
      <c r="D250" s="25" t="s">
        <v>356</v>
      </c>
      <c r="E250" s="25" t="s">
        <v>77</v>
      </c>
      <c r="F250" s="21">
        <v>990046</v>
      </c>
      <c r="G250" s="38">
        <v>6640</v>
      </c>
      <c r="H250" s="38">
        <v>1230</v>
      </c>
      <c r="I250" s="38">
        <v>50</v>
      </c>
      <c r="J250" s="38">
        <v>1.21</v>
      </c>
      <c r="K250" s="38">
        <v>8.7100000000000009</v>
      </c>
      <c r="L250" s="38">
        <v>3.77</v>
      </c>
      <c r="M250" s="38">
        <v>8.0299999999999994</v>
      </c>
      <c r="N250" s="38">
        <v>23.1</v>
      </c>
      <c r="O250" s="38">
        <v>18.95</v>
      </c>
      <c r="P250" s="38">
        <v>7.29</v>
      </c>
      <c r="Q250" s="38">
        <v>1.44</v>
      </c>
      <c r="R250" s="38">
        <v>772</v>
      </c>
      <c r="S250" s="38">
        <v>0.48</v>
      </c>
      <c r="T250" s="38">
        <v>650</v>
      </c>
      <c r="U250" s="38">
        <v>325</v>
      </c>
      <c r="V250" s="38">
        <v>108.5</v>
      </c>
      <c r="W250" s="38">
        <v>140</v>
      </c>
      <c r="X250" s="38">
        <v>5.9</v>
      </c>
      <c r="Y250" s="38">
        <v>33.200000000000003</v>
      </c>
      <c r="Z250" s="38">
        <v>2.8</v>
      </c>
      <c r="AA250" s="38">
        <v>894</v>
      </c>
      <c r="AB250" s="38">
        <v>12.7</v>
      </c>
      <c r="AC250" s="38">
        <v>1.82</v>
      </c>
      <c r="AD250" s="38">
        <v>34.799999999999997</v>
      </c>
      <c r="AE250" s="38">
        <v>0.9</v>
      </c>
      <c r="AF250" s="38">
        <v>0.6</v>
      </c>
      <c r="AG250" s="38">
        <v>18.3</v>
      </c>
      <c r="AH250" s="38">
        <v>205</v>
      </c>
      <c r="AI250" s="38">
        <v>5.2</v>
      </c>
      <c r="AJ250" s="38">
        <v>36.9</v>
      </c>
      <c r="AK250" s="38">
        <v>3.24</v>
      </c>
      <c r="AL250" s="38">
        <v>406</v>
      </c>
      <c r="AM250" s="38">
        <v>48.5</v>
      </c>
      <c r="AN250" s="38">
        <v>17</v>
      </c>
      <c r="AO250" s="38">
        <v>10.1</v>
      </c>
      <c r="AP250" s="38">
        <v>1.88</v>
      </c>
      <c r="AQ250" s="38">
        <v>1.44</v>
      </c>
      <c r="AR250" s="38">
        <v>0.4</v>
      </c>
      <c r="AS250" s="38">
        <v>9.34</v>
      </c>
      <c r="AT250" s="38">
        <v>7.0000000000000001E-3</v>
      </c>
      <c r="AU250" s="38">
        <v>1.48</v>
      </c>
      <c r="AV250" s="38">
        <v>0.97</v>
      </c>
      <c r="AW250" s="38">
        <v>1.47</v>
      </c>
      <c r="AX250" s="38">
        <v>0.1</v>
      </c>
      <c r="AY250" s="38">
        <v>0.72</v>
      </c>
      <c r="AZ250" s="38">
        <v>7.33</v>
      </c>
      <c r="BA250" s="38">
        <v>100.74</v>
      </c>
      <c r="BB250" s="38" t="s">
        <v>78</v>
      </c>
      <c r="BC250" s="38" t="s">
        <v>78</v>
      </c>
      <c r="BD250" s="38" t="s">
        <v>78</v>
      </c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3"/>
    </row>
    <row r="251" spans="1:103" x14ac:dyDescent="0.2">
      <c r="A251" s="19" t="s">
        <v>280</v>
      </c>
      <c r="B251" s="24">
        <v>65</v>
      </c>
      <c r="C251" s="24">
        <v>66</v>
      </c>
      <c r="D251" s="25" t="s">
        <v>357</v>
      </c>
      <c r="E251" s="25" t="s">
        <v>77</v>
      </c>
      <c r="F251" s="21">
        <v>990046</v>
      </c>
      <c r="G251" s="38">
        <v>4060</v>
      </c>
      <c r="H251" s="38">
        <v>3400</v>
      </c>
      <c r="I251" s="38">
        <v>47</v>
      </c>
      <c r="J251" s="38">
        <v>3.79</v>
      </c>
      <c r="K251" s="38">
        <v>13.25</v>
      </c>
      <c r="L251" s="38">
        <v>4.6900000000000004</v>
      </c>
      <c r="M251" s="38">
        <v>18.8</v>
      </c>
      <c r="N251" s="38">
        <v>27.2</v>
      </c>
      <c r="O251" s="38">
        <v>38.4</v>
      </c>
      <c r="P251" s="38">
        <v>0.76</v>
      </c>
      <c r="Q251" s="38">
        <v>2.06</v>
      </c>
      <c r="R251" s="38">
        <v>2210</v>
      </c>
      <c r="S251" s="38">
        <v>0.65</v>
      </c>
      <c r="T251" s="38">
        <v>1205</v>
      </c>
      <c r="U251" s="38">
        <v>960</v>
      </c>
      <c r="V251" s="38">
        <v>316</v>
      </c>
      <c r="W251" s="38">
        <v>197.5</v>
      </c>
      <c r="X251" s="38">
        <v>2.2999999999999998</v>
      </c>
      <c r="Y251" s="38">
        <v>88.7</v>
      </c>
      <c r="Z251" s="38">
        <v>1.5</v>
      </c>
      <c r="AA251" s="38">
        <v>1035</v>
      </c>
      <c r="AB251" s="38">
        <v>11.6</v>
      </c>
      <c r="AC251" s="38">
        <v>3.23</v>
      </c>
      <c r="AD251" s="38">
        <v>65.599999999999994</v>
      </c>
      <c r="AE251" s="38">
        <v>0.59</v>
      </c>
      <c r="AF251" s="38">
        <v>0.61</v>
      </c>
      <c r="AG251" s="38">
        <v>54.1</v>
      </c>
      <c r="AH251" s="38">
        <v>256</v>
      </c>
      <c r="AI251" s="38">
        <v>3.6</v>
      </c>
      <c r="AJ251" s="38">
        <v>55.6</v>
      </c>
      <c r="AK251" s="38">
        <v>4.3</v>
      </c>
      <c r="AL251" s="38">
        <v>49</v>
      </c>
      <c r="AM251" s="38">
        <v>44.4</v>
      </c>
      <c r="AN251" s="38">
        <v>13.65</v>
      </c>
      <c r="AO251" s="38">
        <v>17.45</v>
      </c>
      <c r="AP251" s="38">
        <v>2.09</v>
      </c>
      <c r="AQ251" s="38">
        <v>3.25</v>
      </c>
      <c r="AR251" s="38">
        <v>0.5</v>
      </c>
      <c r="AS251" s="38">
        <v>8.94</v>
      </c>
      <c r="AT251" s="38">
        <v>8.0000000000000002E-3</v>
      </c>
      <c r="AU251" s="38">
        <v>0.91</v>
      </c>
      <c r="AV251" s="38">
        <v>0.77</v>
      </c>
      <c r="AW251" s="38">
        <v>2.48</v>
      </c>
      <c r="AX251" s="38">
        <v>0.11</v>
      </c>
      <c r="AY251" s="38">
        <v>0.46</v>
      </c>
      <c r="AZ251" s="38">
        <v>6.75</v>
      </c>
      <c r="BA251" s="38">
        <v>101.77</v>
      </c>
      <c r="BB251" s="38" t="s">
        <v>78</v>
      </c>
      <c r="BC251" s="38" t="s">
        <v>78</v>
      </c>
      <c r="BD251" s="38" t="s">
        <v>78</v>
      </c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3"/>
    </row>
    <row r="252" spans="1:103" x14ac:dyDescent="0.2">
      <c r="A252" s="19" t="s">
        <v>280</v>
      </c>
      <c r="B252" s="24">
        <v>66</v>
      </c>
      <c r="C252" s="24">
        <v>67</v>
      </c>
      <c r="D252" s="25" t="s">
        <v>358</v>
      </c>
      <c r="E252" s="25" t="s">
        <v>77</v>
      </c>
      <c r="F252" s="21">
        <v>990046</v>
      </c>
      <c r="G252" s="38">
        <v>6050</v>
      </c>
      <c r="H252" s="38">
        <v>2540</v>
      </c>
      <c r="I252" s="38">
        <v>53</v>
      </c>
      <c r="J252" s="38">
        <v>1.78</v>
      </c>
      <c r="K252" s="38">
        <v>15.35</v>
      </c>
      <c r="L252" s="38">
        <v>5.0999999999999996</v>
      </c>
      <c r="M252" s="38">
        <v>16.2</v>
      </c>
      <c r="N252" s="38">
        <v>21.1</v>
      </c>
      <c r="O252" s="38">
        <v>34.6</v>
      </c>
      <c r="P252" s="38">
        <v>3.24</v>
      </c>
      <c r="Q252" s="38">
        <v>2.21</v>
      </c>
      <c r="R252" s="38">
        <v>1670</v>
      </c>
      <c r="S252" s="38">
        <v>0.56000000000000005</v>
      </c>
      <c r="T252" s="38">
        <v>890</v>
      </c>
      <c r="U252" s="38">
        <v>734</v>
      </c>
      <c r="V252" s="38">
        <v>238</v>
      </c>
      <c r="W252" s="38">
        <v>136</v>
      </c>
      <c r="X252" s="38">
        <v>3.7</v>
      </c>
      <c r="Y252" s="38">
        <v>71.8</v>
      </c>
      <c r="Z252" s="38">
        <v>2.9</v>
      </c>
      <c r="AA252" s="38">
        <v>1125</v>
      </c>
      <c r="AB252" s="38">
        <v>10.7</v>
      </c>
      <c r="AC252" s="38">
        <v>3.03</v>
      </c>
      <c r="AD252" s="38">
        <v>73.7</v>
      </c>
      <c r="AE252" s="38">
        <v>0.68</v>
      </c>
      <c r="AF252" s="38">
        <v>0.65</v>
      </c>
      <c r="AG252" s="38">
        <v>23.1</v>
      </c>
      <c r="AH252" s="38">
        <v>173</v>
      </c>
      <c r="AI252" s="38">
        <v>6.4</v>
      </c>
      <c r="AJ252" s="38">
        <v>51</v>
      </c>
      <c r="AK252" s="38">
        <v>3.75</v>
      </c>
      <c r="AL252" s="38">
        <v>211</v>
      </c>
      <c r="AM252" s="38">
        <v>48.6</v>
      </c>
      <c r="AN252" s="38">
        <v>15</v>
      </c>
      <c r="AO252" s="38">
        <v>13.55</v>
      </c>
      <c r="AP252" s="38">
        <v>1.92</v>
      </c>
      <c r="AQ252" s="38">
        <v>1.36</v>
      </c>
      <c r="AR252" s="38">
        <v>0.41</v>
      </c>
      <c r="AS252" s="38">
        <v>9.76</v>
      </c>
      <c r="AT252" s="38">
        <v>8.0000000000000002E-3</v>
      </c>
      <c r="AU252" s="38">
        <v>1.07</v>
      </c>
      <c r="AV252" s="38">
        <v>1.06</v>
      </c>
      <c r="AW252" s="38">
        <v>1.69</v>
      </c>
      <c r="AX252" s="38">
        <v>0.11</v>
      </c>
      <c r="AY252" s="38">
        <v>0.65</v>
      </c>
      <c r="AZ252" s="38">
        <v>6.44</v>
      </c>
      <c r="BA252" s="38">
        <v>101.63</v>
      </c>
      <c r="BB252" s="38" t="s">
        <v>78</v>
      </c>
      <c r="BC252" s="38" t="s">
        <v>78</v>
      </c>
      <c r="BD252" s="38" t="s">
        <v>78</v>
      </c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3"/>
    </row>
    <row r="253" spans="1:103" x14ac:dyDescent="0.2">
      <c r="A253" s="19" t="s">
        <v>280</v>
      </c>
      <c r="B253" s="24">
        <v>67</v>
      </c>
      <c r="C253" s="24">
        <v>68</v>
      </c>
      <c r="D253" s="25" t="s">
        <v>359</v>
      </c>
      <c r="E253" s="25" t="s">
        <v>77</v>
      </c>
      <c r="F253" s="21">
        <v>990046</v>
      </c>
      <c r="G253" s="38">
        <v>4520</v>
      </c>
      <c r="H253" s="38">
        <v>2350</v>
      </c>
      <c r="I253" s="38">
        <v>41</v>
      </c>
      <c r="J253" s="38">
        <v>3.98</v>
      </c>
      <c r="K253" s="38">
        <v>8.98</v>
      </c>
      <c r="L253" s="38">
        <v>3.25</v>
      </c>
      <c r="M253" s="38">
        <v>10.050000000000001</v>
      </c>
      <c r="N253" s="38">
        <v>26.1</v>
      </c>
      <c r="O253" s="38">
        <v>21</v>
      </c>
      <c r="P253" s="38">
        <v>1.28</v>
      </c>
      <c r="Q253" s="38">
        <v>1.28</v>
      </c>
      <c r="R253" s="38">
        <v>1625</v>
      </c>
      <c r="S253" s="38">
        <v>0.37</v>
      </c>
      <c r="T253" s="38">
        <v>591</v>
      </c>
      <c r="U253" s="38">
        <v>568</v>
      </c>
      <c r="V253" s="38">
        <v>205</v>
      </c>
      <c r="W253" s="38">
        <v>182</v>
      </c>
      <c r="X253" s="38">
        <v>2.5</v>
      </c>
      <c r="Y253" s="38">
        <v>48.2</v>
      </c>
      <c r="Z253" s="38">
        <v>0.7</v>
      </c>
      <c r="AA253" s="38">
        <v>673</v>
      </c>
      <c r="AB253" s="38">
        <v>7.5</v>
      </c>
      <c r="AC253" s="38">
        <v>2.13</v>
      </c>
      <c r="AD253" s="38">
        <v>43.8</v>
      </c>
      <c r="AE253" s="38">
        <v>0.73</v>
      </c>
      <c r="AF253" s="38">
        <v>0.47</v>
      </c>
      <c r="AG253" s="38">
        <v>24.8</v>
      </c>
      <c r="AH253" s="38">
        <v>202</v>
      </c>
      <c r="AI253" s="38">
        <v>3.3</v>
      </c>
      <c r="AJ253" s="38">
        <v>32.6</v>
      </c>
      <c r="AK253" s="38">
        <v>2.56</v>
      </c>
      <c r="AL253" s="38">
        <v>61</v>
      </c>
      <c r="AM253" s="38">
        <v>49.5</v>
      </c>
      <c r="AN253" s="38">
        <v>15.8</v>
      </c>
      <c r="AO253" s="38">
        <v>12.35</v>
      </c>
      <c r="AP253" s="38">
        <v>1.32</v>
      </c>
      <c r="AQ253" s="38">
        <v>3.24</v>
      </c>
      <c r="AR253" s="38">
        <v>0.34</v>
      </c>
      <c r="AS253" s="38">
        <v>9.9700000000000006</v>
      </c>
      <c r="AT253" s="38">
        <v>7.0000000000000001E-3</v>
      </c>
      <c r="AU253" s="38">
        <v>1.17</v>
      </c>
      <c r="AV253" s="38">
        <v>0.3</v>
      </c>
      <c r="AW253" s="38">
        <v>1.2</v>
      </c>
      <c r="AX253" s="38">
        <v>0.06</v>
      </c>
      <c r="AY253" s="38">
        <v>0.49</v>
      </c>
      <c r="AZ253" s="38">
        <v>6.14</v>
      </c>
      <c r="BA253" s="38">
        <v>101.89</v>
      </c>
      <c r="BB253" s="38" t="s">
        <v>78</v>
      </c>
      <c r="BC253" s="38" t="s">
        <v>78</v>
      </c>
      <c r="BD253" s="38" t="s">
        <v>78</v>
      </c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3"/>
    </row>
    <row r="254" spans="1:103" x14ac:dyDescent="0.2">
      <c r="A254" s="19" t="s">
        <v>280</v>
      </c>
      <c r="B254" s="24">
        <v>68</v>
      </c>
      <c r="C254" s="24">
        <v>69</v>
      </c>
      <c r="D254" s="25" t="s">
        <v>360</v>
      </c>
      <c r="E254" s="25" t="s">
        <v>77</v>
      </c>
      <c r="F254" s="21">
        <v>990046</v>
      </c>
      <c r="G254" s="38">
        <v>5700</v>
      </c>
      <c r="H254" s="38">
        <v>1745</v>
      </c>
      <c r="I254" s="38">
        <v>19</v>
      </c>
      <c r="J254" s="38">
        <v>1.29</v>
      </c>
      <c r="K254" s="38">
        <v>11.4</v>
      </c>
      <c r="L254" s="38">
        <v>4.3</v>
      </c>
      <c r="M254" s="38">
        <v>10.15</v>
      </c>
      <c r="N254" s="38">
        <v>21.9</v>
      </c>
      <c r="O254" s="38">
        <v>22.1</v>
      </c>
      <c r="P254" s="38">
        <v>2.13</v>
      </c>
      <c r="Q254" s="38">
        <v>1.76</v>
      </c>
      <c r="R254" s="38">
        <v>1190</v>
      </c>
      <c r="S254" s="38">
        <v>0.47</v>
      </c>
      <c r="T254" s="38">
        <v>570</v>
      </c>
      <c r="U254" s="38">
        <v>438</v>
      </c>
      <c r="V254" s="38">
        <v>151</v>
      </c>
      <c r="W254" s="38">
        <v>138</v>
      </c>
      <c r="X254" s="38">
        <v>2.2999999999999998</v>
      </c>
      <c r="Y254" s="38">
        <v>41.2</v>
      </c>
      <c r="Z254" s="38">
        <v>1</v>
      </c>
      <c r="AA254" s="38">
        <v>766</v>
      </c>
      <c r="AB254" s="38">
        <v>10</v>
      </c>
      <c r="AC254" s="38">
        <v>2.56</v>
      </c>
      <c r="AD254" s="38">
        <v>34.9</v>
      </c>
      <c r="AE254" s="38">
        <v>0.56999999999999995</v>
      </c>
      <c r="AF254" s="38">
        <v>0.56000000000000005</v>
      </c>
      <c r="AG254" s="38">
        <v>15.8</v>
      </c>
      <c r="AH254" s="38">
        <v>126</v>
      </c>
      <c r="AI254" s="38">
        <v>4.5</v>
      </c>
      <c r="AJ254" s="38">
        <v>44.4</v>
      </c>
      <c r="AK254" s="38">
        <v>2.91</v>
      </c>
      <c r="AL254" s="38">
        <v>122</v>
      </c>
      <c r="AM254" s="38">
        <v>53.9</v>
      </c>
      <c r="AN254" s="38">
        <v>17.95</v>
      </c>
      <c r="AO254" s="38">
        <v>5.92</v>
      </c>
      <c r="AP254" s="38">
        <v>1.42</v>
      </c>
      <c r="AQ254" s="38">
        <v>1.06</v>
      </c>
      <c r="AR254" s="38">
        <v>0.43</v>
      </c>
      <c r="AS254" s="38">
        <v>10.4</v>
      </c>
      <c r="AT254" s="38">
        <v>3.0000000000000001E-3</v>
      </c>
      <c r="AU254" s="38">
        <v>0.93</v>
      </c>
      <c r="AV254" s="38">
        <v>0.12</v>
      </c>
      <c r="AW254" s="38">
        <v>1.04</v>
      </c>
      <c r="AX254" s="38">
        <v>0.08</v>
      </c>
      <c r="AY254" s="38">
        <v>0.59</v>
      </c>
      <c r="AZ254" s="38">
        <v>6.57</v>
      </c>
      <c r="BA254" s="38">
        <v>100.41</v>
      </c>
      <c r="BB254" s="38" t="s">
        <v>78</v>
      </c>
      <c r="BC254" s="38" t="s">
        <v>78</v>
      </c>
      <c r="BD254" s="38" t="s">
        <v>78</v>
      </c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3"/>
    </row>
    <row r="255" spans="1:103" x14ac:dyDescent="0.2">
      <c r="A255" s="19" t="s">
        <v>280</v>
      </c>
      <c r="B255" s="2" t="s">
        <v>136</v>
      </c>
      <c r="C255" s="2"/>
      <c r="D255" s="27" t="s">
        <v>361</v>
      </c>
      <c r="E255" s="27" t="s">
        <v>107</v>
      </c>
      <c r="F255" s="21">
        <v>990046</v>
      </c>
      <c r="G255" s="38">
        <v>7600</v>
      </c>
      <c r="H255" s="38">
        <v>7990</v>
      </c>
      <c r="I255" s="38">
        <v>54</v>
      </c>
      <c r="J255" s="38">
        <v>2.12</v>
      </c>
      <c r="K255" s="38">
        <v>38.1</v>
      </c>
      <c r="L255" s="38">
        <v>11.1</v>
      </c>
      <c r="M255" s="38">
        <v>39.5</v>
      </c>
      <c r="N255" s="38">
        <v>11.6</v>
      </c>
      <c r="O255" s="38">
        <v>96.7</v>
      </c>
      <c r="P255" s="38">
        <v>0.86</v>
      </c>
      <c r="Q255" s="38">
        <v>5.01</v>
      </c>
      <c r="R255" s="38">
        <v>6130</v>
      </c>
      <c r="S255" s="38">
        <v>0.84</v>
      </c>
      <c r="T255" s="38">
        <v>308</v>
      </c>
      <c r="U255" s="38">
        <v>1675</v>
      </c>
      <c r="V255" s="38">
        <v>674</v>
      </c>
      <c r="W255" s="38">
        <v>51.7</v>
      </c>
      <c r="X255" s="38">
        <v>6.1</v>
      </c>
      <c r="Y255" s="38">
        <v>163.5</v>
      </c>
      <c r="Z255" s="38">
        <v>3.4</v>
      </c>
      <c r="AA255" s="39" t="s">
        <v>97</v>
      </c>
      <c r="AB255" s="38">
        <v>1.1000000000000001</v>
      </c>
      <c r="AC255" s="38">
        <v>9.86</v>
      </c>
      <c r="AD255" s="38">
        <v>260</v>
      </c>
      <c r="AE255" s="38">
        <v>0.24</v>
      </c>
      <c r="AF255" s="38">
        <v>1.1399999999999999</v>
      </c>
      <c r="AG255" s="38">
        <v>2.39</v>
      </c>
      <c r="AH255" s="38">
        <v>42</v>
      </c>
      <c r="AI255" s="38">
        <v>2.6</v>
      </c>
      <c r="AJ255" s="38">
        <v>108</v>
      </c>
      <c r="AK255" s="38">
        <v>5.97</v>
      </c>
      <c r="AL255" s="38">
        <v>32</v>
      </c>
      <c r="AM255" s="38">
        <v>25.4</v>
      </c>
      <c r="AN255" s="38">
        <v>7.24</v>
      </c>
      <c r="AO255" s="38">
        <v>8.69</v>
      </c>
      <c r="AP255" s="38">
        <v>21.9</v>
      </c>
      <c r="AQ255" s="38">
        <v>3.88</v>
      </c>
      <c r="AR255" s="38">
        <v>3.34</v>
      </c>
      <c r="AS255" s="38">
        <v>0.87</v>
      </c>
      <c r="AT255" s="38">
        <v>8.0000000000000002E-3</v>
      </c>
      <c r="AU255" s="38">
        <v>0.38</v>
      </c>
      <c r="AV255" s="38">
        <v>1.1399999999999999</v>
      </c>
      <c r="AW255" s="38">
        <v>0.4</v>
      </c>
      <c r="AX255" s="38">
        <v>1.82</v>
      </c>
      <c r="AY255" s="38">
        <v>0.85</v>
      </c>
      <c r="AZ255" s="38">
        <v>23.4</v>
      </c>
      <c r="BA255" s="38">
        <v>99.32</v>
      </c>
      <c r="BB255" s="38"/>
      <c r="BC255" s="38"/>
      <c r="BD255" s="38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7"/>
    </row>
    <row r="256" spans="1:103" x14ac:dyDescent="0.2">
      <c r="A256" s="19" t="s">
        <v>280</v>
      </c>
      <c r="B256" s="24">
        <v>69</v>
      </c>
      <c r="C256" s="24">
        <v>70</v>
      </c>
      <c r="D256" s="25" t="s">
        <v>362</v>
      </c>
      <c r="E256" s="25" t="s">
        <v>77</v>
      </c>
      <c r="F256" s="21">
        <v>990046</v>
      </c>
      <c r="G256" s="38">
        <v>5950</v>
      </c>
      <c r="H256" s="38">
        <v>1870</v>
      </c>
      <c r="I256" s="38">
        <v>27</v>
      </c>
      <c r="J256" s="38">
        <v>1.28</v>
      </c>
      <c r="K256" s="38">
        <v>13.4</v>
      </c>
      <c r="L256" s="38">
        <v>6.41</v>
      </c>
      <c r="M256" s="38">
        <v>9.8699999999999992</v>
      </c>
      <c r="N256" s="38">
        <v>23.2</v>
      </c>
      <c r="O256" s="38">
        <v>23.7</v>
      </c>
      <c r="P256" s="38">
        <v>7.22</v>
      </c>
      <c r="Q256" s="38">
        <v>2.17</v>
      </c>
      <c r="R256" s="38">
        <v>1260</v>
      </c>
      <c r="S256" s="38">
        <v>0.74</v>
      </c>
      <c r="T256" s="38">
        <v>724</v>
      </c>
      <c r="U256" s="38">
        <v>458</v>
      </c>
      <c r="V256" s="38">
        <v>163.5</v>
      </c>
      <c r="W256" s="38">
        <v>146</v>
      </c>
      <c r="X256" s="38">
        <v>4.2</v>
      </c>
      <c r="Y256" s="38">
        <v>43.4</v>
      </c>
      <c r="Z256" s="38">
        <v>3.3</v>
      </c>
      <c r="AA256" s="38">
        <v>989</v>
      </c>
      <c r="AB256" s="38">
        <v>10.6</v>
      </c>
      <c r="AC256" s="38">
        <v>2.65</v>
      </c>
      <c r="AD256" s="38">
        <v>30.3</v>
      </c>
      <c r="AE256" s="38">
        <v>0.61</v>
      </c>
      <c r="AF256" s="38">
        <v>0.92</v>
      </c>
      <c r="AG256" s="38">
        <v>14.15</v>
      </c>
      <c r="AH256" s="38">
        <v>212</v>
      </c>
      <c r="AI256" s="38">
        <v>4.5</v>
      </c>
      <c r="AJ256" s="38">
        <v>59.4</v>
      </c>
      <c r="AK256" s="38">
        <v>4.88</v>
      </c>
      <c r="AL256" s="38">
        <v>478</v>
      </c>
      <c r="AM256" s="38">
        <v>52</v>
      </c>
      <c r="AN256" s="38">
        <v>16.850000000000001</v>
      </c>
      <c r="AO256" s="38">
        <v>7.59</v>
      </c>
      <c r="AP256" s="38">
        <v>1.82</v>
      </c>
      <c r="AQ256" s="38">
        <v>1.26</v>
      </c>
      <c r="AR256" s="38">
        <v>0.62</v>
      </c>
      <c r="AS256" s="38">
        <v>9.99</v>
      </c>
      <c r="AT256" s="38">
        <v>5.0000000000000001E-3</v>
      </c>
      <c r="AU256" s="38">
        <v>0.95</v>
      </c>
      <c r="AV256" s="38">
        <v>0.19</v>
      </c>
      <c r="AW256" s="38">
        <v>1.36</v>
      </c>
      <c r="AX256" s="38">
        <v>0.1</v>
      </c>
      <c r="AY256" s="38">
        <v>0.67</v>
      </c>
      <c r="AZ256" s="38">
        <v>6.15</v>
      </c>
      <c r="BA256" s="38">
        <v>99.56</v>
      </c>
      <c r="BB256" s="38" t="s">
        <v>78</v>
      </c>
      <c r="BC256" s="38" t="s">
        <v>78</v>
      </c>
      <c r="BD256" s="38" t="s">
        <v>78</v>
      </c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3"/>
    </row>
    <row r="257" spans="1:103" x14ac:dyDescent="0.2">
      <c r="A257" s="19" t="s">
        <v>280</v>
      </c>
      <c r="B257" s="24">
        <v>70</v>
      </c>
      <c r="C257" s="24">
        <v>71</v>
      </c>
      <c r="D257" s="25" t="s">
        <v>363</v>
      </c>
      <c r="E257" s="25" t="s">
        <v>77</v>
      </c>
      <c r="F257" s="21">
        <v>990047</v>
      </c>
      <c r="G257" s="22">
        <v>5210</v>
      </c>
      <c r="H257" s="22">
        <v>2360</v>
      </c>
      <c r="I257" s="22">
        <v>47</v>
      </c>
      <c r="J257" s="22">
        <v>1.33</v>
      </c>
      <c r="K257" s="22">
        <v>13.5</v>
      </c>
      <c r="L257" s="22">
        <v>5.89</v>
      </c>
      <c r="M257" s="22">
        <v>11.8</v>
      </c>
      <c r="N257" s="22">
        <v>24.4</v>
      </c>
      <c r="O257" s="22">
        <v>25.7</v>
      </c>
      <c r="P257" s="22">
        <v>2.4300000000000002</v>
      </c>
      <c r="Q257" s="22">
        <v>2.2400000000000002</v>
      </c>
      <c r="R257" s="22">
        <v>1675</v>
      </c>
      <c r="S257" s="22">
        <v>0.61</v>
      </c>
      <c r="T257" s="22">
        <v>655</v>
      </c>
      <c r="U257" s="22">
        <v>571</v>
      </c>
      <c r="V257" s="22">
        <v>198</v>
      </c>
      <c r="W257" s="22">
        <v>150.5</v>
      </c>
      <c r="X257" s="22">
        <v>2.6</v>
      </c>
      <c r="Y257" s="22">
        <v>55.1</v>
      </c>
      <c r="Z257" s="22">
        <v>1</v>
      </c>
      <c r="AA257" s="22">
        <v>899</v>
      </c>
      <c r="AB257" s="22">
        <v>9.4</v>
      </c>
      <c r="AC257" s="22">
        <v>3.43</v>
      </c>
      <c r="AD257" s="22">
        <v>42.6</v>
      </c>
      <c r="AE257" s="22">
        <v>0.75</v>
      </c>
      <c r="AF257" s="22">
        <v>0.66</v>
      </c>
      <c r="AG257" s="22">
        <v>20.5</v>
      </c>
      <c r="AH257" s="22">
        <v>199</v>
      </c>
      <c r="AI257" s="22">
        <v>3</v>
      </c>
      <c r="AJ257" s="22">
        <v>59</v>
      </c>
      <c r="AK257" s="22">
        <v>4.78</v>
      </c>
      <c r="AL257" s="22">
        <v>122</v>
      </c>
      <c r="AM257" s="22">
        <v>50.7</v>
      </c>
      <c r="AN257" s="22">
        <v>16.649999999999999</v>
      </c>
      <c r="AO257" s="22">
        <v>9.09</v>
      </c>
      <c r="AP257" s="22">
        <v>2.15</v>
      </c>
      <c r="AQ257" s="22">
        <v>1.36</v>
      </c>
      <c r="AR257" s="22">
        <v>0.5</v>
      </c>
      <c r="AS257" s="22">
        <v>9.8800000000000008</v>
      </c>
      <c r="AT257" s="22">
        <v>7.0000000000000001E-3</v>
      </c>
      <c r="AU257" s="22">
        <v>1.1000000000000001</v>
      </c>
      <c r="AV257" s="22">
        <v>0.33</v>
      </c>
      <c r="AW257" s="22">
        <v>1.76</v>
      </c>
      <c r="AX257" s="22">
        <v>0.1</v>
      </c>
      <c r="AY257" s="22">
        <v>0.59</v>
      </c>
      <c r="AZ257" s="22">
        <v>6.71</v>
      </c>
      <c r="BA257" s="22">
        <v>100.93</v>
      </c>
      <c r="BB257" s="22" t="s">
        <v>78</v>
      </c>
      <c r="BC257" s="22" t="s">
        <v>78</v>
      </c>
      <c r="BD257" s="22" t="s">
        <v>78</v>
      </c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7"/>
    </row>
    <row r="258" spans="1:103" x14ac:dyDescent="0.2">
      <c r="A258" s="19" t="s">
        <v>280</v>
      </c>
      <c r="B258" s="3" t="s">
        <v>87</v>
      </c>
      <c r="C258" s="3"/>
      <c r="D258" s="33" t="s">
        <v>364</v>
      </c>
      <c r="E258" s="33" t="s">
        <v>89</v>
      </c>
      <c r="F258" s="21">
        <v>990047</v>
      </c>
      <c r="G258" s="22">
        <v>7.5</v>
      </c>
      <c r="H258" s="22">
        <v>6.3</v>
      </c>
      <c r="I258" s="22">
        <v>21</v>
      </c>
      <c r="J258" s="22">
        <v>0.03</v>
      </c>
      <c r="K258" s="22">
        <v>0.14000000000000001</v>
      </c>
      <c r="L258" s="22">
        <v>0.04</v>
      </c>
      <c r="M258" s="22" t="s">
        <v>184</v>
      </c>
      <c r="N258" s="22">
        <v>0.5</v>
      </c>
      <c r="O258" s="22">
        <v>0.13</v>
      </c>
      <c r="P258" s="22">
        <v>0.11</v>
      </c>
      <c r="Q258" s="22">
        <v>0.02</v>
      </c>
      <c r="R258" s="22">
        <v>4</v>
      </c>
      <c r="S258" s="22">
        <v>0.01</v>
      </c>
      <c r="T258" s="22">
        <v>0.54</v>
      </c>
      <c r="U258" s="22">
        <v>2.2000000000000002</v>
      </c>
      <c r="V258" s="22">
        <v>0.63</v>
      </c>
      <c r="W258" s="22">
        <v>0.2</v>
      </c>
      <c r="X258" s="22" t="s">
        <v>90</v>
      </c>
      <c r="Y258" s="22">
        <v>0.3</v>
      </c>
      <c r="Z258" s="22" t="s">
        <v>90</v>
      </c>
      <c r="AA258" s="22">
        <v>12.8</v>
      </c>
      <c r="AB258" s="22">
        <v>0.1</v>
      </c>
      <c r="AC258" s="22">
        <v>0.02</v>
      </c>
      <c r="AD258" s="22">
        <v>0.17</v>
      </c>
      <c r="AE258" s="22" t="s">
        <v>78</v>
      </c>
      <c r="AF258" s="22">
        <v>0.01</v>
      </c>
      <c r="AG258" s="22" t="s">
        <v>85</v>
      </c>
      <c r="AH258" s="22" t="s">
        <v>79</v>
      </c>
      <c r="AI258" s="22">
        <v>0.6</v>
      </c>
      <c r="AJ258" s="22">
        <v>0.4</v>
      </c>
      <c r="AK258" s="22" t="s">
        <v>141</v>
      </c>
      <c r="AL258" s="22">
        <v>3</v>
      </c>
      <c r="AM258" s="22">
        <v>98.6</v>
      </c>
      <c r="AN258" s="22">
        <v>7.0000000000000007E-2</v>
      </c>
      <c r="AO258" s="22">
        <v>1.77</v>
      </c>
      <c r="AP258" s="22">
        <v>0.05</v>
      </c>
      <c r="AQ258" s="22">
        <v>0.03</v>
      </c>
      <c r="AR258" s="22" t="s">
        <v>78</v>
      </c>
      <c r="AS258" s="22" t="s">
        <v>78</v>
      </c>
      <c r="AT258" s="22">
        <v>3.0000000000000001E-3</v>
      </c>
      <c r="AU258" s="22" t="s">
        <v>78</v>
      </c>
      <c r="AV258" s="22">
        <v>0.02</v>
      </c>
      <c r="AW258" s="22">
        <v>0.01</v>
      </c>
      <c r="AX258" s="22" t="s">
        <v>78</v>
      </c>
      <c r="AY258" s="22" t="s">
        <v>78</v>
      </c>
      <c r="AZ258" s="22">
        <v>-0.09</v>
      </c>
      <c r="BA258" s="22">
        <v>100.46</v>
      </c>
      <c r="BB258" s="22" t="s">
        <v>78</v>
      </c>
      <c r="BC258" s="22" t="s">
        <v>78</v>
      </c>
      <c r="BD258" s="22" t="s">
        <v>78</v>
      </c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7"/>
    </row>
    <row r="259" spans="1:103" x14ac:dyDescent="0.2">
      <c r="A259" s="19" t="s">
        <v>280</v>
      </c>
      <c r="B259" s="24">
        <v>71</v>
      </c>
      <c r="C259" s="24">
        <v>72</v>
      </c>
      <c r="D259" s="25" t="s">
        <v>365</v>
      </c>
      <c r="E259" s="25" t="s">
        <v>77</v>
      </c>
      <c r="F259" s="21">
        <v>990047</v>
      </c>
      <c r="G259" s="22">
        <v>6330</v>
      </c>
      <c r="H259" s="22">
        <v>1535</v>
      </c>
      <c r="I259" s="22">
        <v>85</v>
      </c>
      <c r="J259" s="22">
        <v>3.72</v>
      </c>
      <c r="K259" s="22">
        <v>19.399999999999999</v>
      </c>
      <c r="L259" s="22">
        <v>7.67</v>
      </c>
      <c r="M259" s="22">
        <v>11.85</v>
      </c>
      <c r="N259" s="22">
        <v>25.5</v>
      </c>
      <c r="O259" s="22">
        <v>25.4</v>
      </c>
      <c r="P259" s="22">
        <v>12.05</v>
      </c>
      <c r="Q259" s="22">
        <v>3.07</v>
      </c>
      <c r="R259" s="22">
        <v>1030</v>
      </c>
      <c r="S259" s="22">
        <v>0.78</v>
      </c>
      <c r="T259" s="22">
        <v>325</v>
      </c>
      <c r="U259" s="22">
        <v>409</v>
      </c>
      <c r="V259" s="22">
        <v>132.5</v>
      </c>
      <c r="W259" s="22">
        <v>171</v>
      </c>
      <c r="X259" s="22">
        <v>16.7</v>
      </c>
      <c r="Y259" s="22">
        <v>52.2</v>
      </c>
      <c r="Z259" s="22">
        <v>3.9</v>
      </c>
      <c r="AA259" s="22">
        <v>986</v>
      </c>
      <c r="AB259" s="22">
        <v>6.7</v>
      </c>
      <c r="AC259" s="22">
        <v>3.82</v>
      </c>
      <c r="AD259" s="22">
        <v>33.200000000000003</v>
      </c>
      <c r="AE259" s="22">
        <v>1.95</v>
      </c>
      <c r="AF259" s="22">
        <v>0.95</v>
      </c>
      <c r="AG259" s="22">
        <v>5.07</v>
      </c>
      <c r="AH259" s="22">
        <v>294</v>
      </c>
      <c r="AI259" s="22">
        <v>2.8</v>
      </c>
      <c r="AJ259" s="22">
        <v>80.599999999999994</v>
      </c>
      <c r="AK259" s="22">
        <v>5.98</v>
      </c>
      <c r="AL259" s="22">
        <v>694</v>
      </c>
      <c r="AM259" s="22">
        <v>42.1</v>
      </c>
      <c r="AN259" s="22">
        <v>13.15</v>
      </c>
      <c r="AO259" s="22">
        <v>14.95</v>
      </c>
      <c r="AP259" s="22">
        <v>2.44</v>
      </c>
      <c r="AQ259" s="22">
        <v>3.9</v>
      </c>
      <c r="AR259" s="22">
        <v>0.38</v>
      </c>
      <c r="AS259" s="22">
        <v>8.4</v>
      </c>
      <c r="AT259" s="22">
        <v>1.2999999999999999E-2</v>
      </c>
      <c r="AU259" s="22">
        <v>2.9</v>
      </c>
      <c r="AV259" s="22">
        <v>0.55000000000000004</v>
      </c>
      <c r="AW259" s="22">
        <v>1.98</v>
      </c>
      <c r="AX259" s="22">
        <v>0.11</v>
      </c>
      <c r="AY259" s="22">
        <v>0.74</v>
      </c>
      <c r="AZ259" s="22">
        <v>6.66</v>
      </c>
      <c r="BA259" s="22">
        <v>98.27</v>
      </c>
      <c r="BB259" s="22" t="s">
        <v>78</v>
      </c>
      <c r="BC259" s="22" t="s">
        <v>78</v>
      </c>
      <c r="BD259" s="22" t="s">
        <v>78</v>
      </c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7"/>
    </row>
    <row r="260" spans="1:103" x14ac:dyDescent="0.2">
      <c r="A260" s="19" t="s">
        <v>280</v>
      </c>
      <c r="B260" s="24">
        <v>72</v>
      </c>
      <c r="C260" s="24">
        <v>73</v>
      </c>
      <c r="D260" s="25" t="s">
        <v>366</v>
      </c>
      <c r="E260" s="25" t="s">
        <v>77</v>
      </c>
      <c r="F260" s="21">
        <v>990047</v>
      </c>
      <c r="G260" s="22">
        <v>3590</v>
      </c>
      <c r="H260" s="22">
        <v>1175</v>
      </c>
      <c r="I260" s="22">
        <v>139</v>
      </c>
      <c r="J260" s="22">
        <v>2.4700000000000002</v>
      </c>
      <c r="K260" s="22">
        <v>18.149999999999999</v>
      </c>
      <c r="L260" s="22">
        <v>8.1999999999999993</v>
      </c>
      <c r="M260" s="22">
        <v>10.15</v>
      </c>
      <c r="N260" s="22">
        <v>24.1</v>
      </c>
      <c r="O260" s="22">
        <v>25.8</v>
      </c>
      <c r="P260" s="22">
        <v>12.15</v>
      </c>
      <c r="Q260" s="22">
        <v>2.95</v>
      </c>
      <c r="R260" s="22">
        <v>713</v>
      </c>
      <c r="S260" s="22">
        <v>0.74</v>
      </c>
      <c r="T260" s="22">
        <v>364</v>
      </c>
      <c r="U260" s="22">
        <v>328</v>
      </c>
      <c r="V260" s="22">
        <v>105</v>
      </c>
      <c r="W260" s="22">
        <v>157</v>
      </c>
      <c r="X260" s="22">
        <v>22.7</v>
      </c>
      <c r="Y260" s="22">
        <v>44.8</v>
      </c>
      <c r="Z260" s="22">
        <v>5.5</v>
      </c>
      <c r="AA260" s="22">
        <v>988</v>
      </c>
      <c r="AB260" s="22">
        <v>8.1999999999999993</v>
      </c>
      <c r="AC260" s="22">
        <v>3.71</v>
      </c>
      <c r="AD260" s="22">
        <v>34</v>
      </c>
      <c r="AE260" s="22">
        <v>2.71</v>
      </c>
      <c r="AF260" s="22">
        <v>1</v>
      </c>
      <c r="AG260" s="22">
        <v>3.56</v>
      </c>
      <c r="AH260" s="22">
        <v>477</v>
      </c>
      <c r="AI260" s="22">
        <v>4</v>
      </c>
      <c r="AJ260" s="22">
        <v>85.4</v>
      </c>
      <c r="AK260" s="22">
        <v>6.12</v>
      </c>
      <c r="AL260" s="22">
        <v>577</v>
      </c>
      <c r="AM260" s="22">
        <v>40.9</v>
      </c>
      <c r="AN260" s="22">
        <v>13.4</v>
      </c>
      <c r="AO260" s="22">
        <v>14.85</v>
      </c>
      <c r="AP260" s="22">
        <v>2.93</v>
      </c>
      <c r="AQ260" s="22">
        <v>4.32</v>
      </c>
      <c r="AR260" s="22">
        <v>0.47</v>
      </c>
      <c r="AS260" s="22">
        <v>6.49</v>
      </c>
      <c r="AT260" s="22">
        <v>0.02</v>
      </c>
      <c r="AU260" s="22">
        <v>3.9</v>
      </c>
      <c r="AV260" s="22">
        <v>0.28999999999999998</v>
      </c>
      <c r="AW260" s="22">
        <v>1.98</v>
      </c>
      <c r="AX260" s="22">
        <v>0.11</v>
      </c>
      <c r="AY260" s="22">
        <v>0.42</v>
      </c>
      <c r="AZ260" s="22">
        <v>9.5299999999999994</v>
      </c>
      <c r="BA260" s="22">
        <v>99.61</v>
      </c>
      <c r="BB260" s="22" t="s">
        <v>78</v>
      </c>
      <c r="BC260" s="22" t="s">
        <v>78</v>
      </c>
      <c r="BD260" s="22" t="s">
        <v>78</v>
      </c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7"/>
    </row>
    <row r="261" spans="1:103" x14ac:dyDescent="0.2">
      <c r="A261" s="19" t="s">
        <v>280</v>
      </c>
      <c r="B261" s="24">
        <v>73</v>
      </c>
      <c r="C261" s="24">
        <v>74</v>
      </c>
      <c r="D261" s="25" t="s">
        <v>367</v>
      </c>
      <c r="E261" s="25" t="s">
        <v>77</v>
      </c>
      <c r="F261" s="21">
        <v>990047</v>
      </c>
      <c r="G261" s="22">
        <v>3490</v>
      </c>
      <c r="H261" s="22">
        <v>1035</v>
      </c>
      <c r="I261" s="22">
        <v>141</v>
      </c>
      <c r="J261" s="22">
        <v>2.83</v>
      </c>
      <c r="K261" s="22">
        <v>17.75</v>
      </c>
      <c r="L261" s="22">
        <v>8.7899999999999991</v>
      </c>
      <c r="M261" s="22">
        <v>10.3</v>
      </c>
      <c r="N261" s="22">
        <v>24.2</v>
      </c>
      <c r="O261" s="22">
        <v>25.2</v>
      </c>
      <c r="P261" s="22">
        <v>13.5</v>
      </c>
      <c r="Q261" s="22">
        <v>2.86</v>
      </c>
      <c r="R261" s="22">
        <v>618</v>
      </c>
      <c r="S261" s="22">
        <v>0.81</v>
      </c>
      <c r="T261" s="22">
        <v>320</v>
      </c>
      <c r="U261" s="22">
        <v>300</v>
      </c>
      <c r="V261" s="22">
        <v>96.3</v>
      </c>
      <c r="W261" s="22">
        <v>162</v>
      </c>
      <c r="X261" s="22">
        <v>18.5</v>
      </c>
      <c r="Y261" s="22">
        <v>43.8</v>
      </c>
      <c r="Z261" s="22">
        <v>3.6</v>
      </c>
      <c r="AA261" s="22">
        <v>1140</v>
      </c>
      <c r="AB261" s="22">
        <v>8.6</v>
      </c>
      <c r="AC261" s="22">
        <v>3.38</v>
      </c>
      <c r="AD261" s="22">
        <v>31.9</v>
      </c>
      <c r="AE261" s="22">
        <v>2.58</v>
      </c>
      <c r="AF261" s="22">
        <v>1.02</v>
      </c>
      <c r="AG261" s="22">
        <v>4.42</v>
      </c>
      <c r="AH261" s="22">
        <v>398</v>
      </c>
      <c r="AI261" s="22">
        <v>2.2000000000000002</v>
      </c>
      <c r="AJ261" s="22">
        <v>80.8</v>
      </c>
      <c r="AK261" s="22">
        <v>6.64</v>
      </c>
      <c r="AL261" s="22">
        <v>696</v>
      </c>
      <c r="AM261" s="22">
        <v>39.200000000000003</v>
      </c>
      <c r="AN261" s="22">
        <v>14.4</v>
      </c>
      <c r="AO261" s="22">
        <v>15.35</v>
      </c>
      <c r="AP261" s="22">
        <v>2.56</v>
      </c>
      <c r="AQ261" s="22">
        <v>4.5</v>
      </c>
      <c r="AR261" s="22">
        <v>0.57999999999999996</v>
      </c>
      <c r="AS261" s="22">
        <v>6.05</v>
      </c>
      <c r="AT261" s="22">
        <v>0.02</v>
      </c>
      <c r="AU261" s="22">
        <v>3.75</v>
      </c>
      <c r="AV261" s="22">
        <v>0.31</v>
      </c>
      <c r="AW261" s="22">
        <v>1.65</v>
      </c>
      <c r="AX261" s="22">
        <v>0.13</v>
      </c>
      <c r="AY261" s="22">
        <v>0.4</v>
      </c>
      <c r="AZ261" s="22">
        <v>9.39</v>
      </c>
      <c r="BA261" s="22">
        <v>98.29</v>
      </c>
      <c r="BB261" s="22" t="s">
        <v>78</v>
      </c>
      <c r="BC261" s="22" t="s">
        <v>78</v>
      </c>
      <c r="BD261" s="22" t="s">
        <v>78</v>
      </c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7"/>
    </row>
    <row r="262" spans="1:103" x14ac:dyDescent="0.2">
      <c r="A262" s="19" t="s">
        <v>280</v>
      </c>
      <c r="B262" s="24">
        <v>74</v>
      </c>
      <c r="C262" s="24">
        <v>75</v>
      </c>
      <c r="D262" s="25" t="s">
        <v>368</v>
      </c>
      <c r="E262" s="25" t="s">
        <v>77</v>
      </c>
      <c r="F262" s="21">
        <v>990047</v>
      </c>
      <c r="G262" s="22">
        <v>3630</v>
      </c>
      <c r="H262" s="22">
        <v>956</v>
      </c>
      <c r="I262" s="22">
        <v>182</v>
      </c>
      <c r="J262" s="22">
        <v>2.82</v>
      </c>
      <c r="K262" s="22">
        <v>15.1</v>
      </c>
      <c r="L262" s="22">
        <v>7.29</v>
      </c>
      <c r="M262" s="22">
        <v>10.1</v>
      </c>
      <c r="N262" s="22">
        <v>25.2</v>
      </c>
      <c r="O262" s="22">
        <v>22.9</v>
      </c>
      <c r="P262" s="22">
        <v>11.9</v>
      </c>
      <c r="Q262" s="22">
        <v>2.69</v>
      </c>
      <c r="R262" s="22">
        <v>534</v>
      </c>
      <c r="S262" s="22">
        <v>0.74</v>
      </c>
      <c r="T262" s="22">
        <v>322</v>
      </c>
      <c r="U262" s="22">
        <v>311</v>
      </c>
      <c r="V262" s="22">
        <v>93.1</v>
      </c>
      <c r="W262" s="22">
        <v>133.5</v>
      </c>
      <c r="X262" s="22">
        <v>16.2</v>
      </c>
      <c r="Y262" s="22">
        <v>43.2</v>
      </c>
      <c r="Z262" s="22">
        <v>4.7</v>
      </c>
      <c r="AA262" s="22">
        <v>1080</v>
      </c>
      <c r="AB262" s="22">
        <v>8.6999999999999993</v>
      </c>
      <c r="AC262" s="22">
        <v>2.93</v>
      </c>
      <c r="AD262" s="22">
        <v>35.1</v>
      </c>
      <c r="AE262" s="22">
        <v>2.41</v>
      </c>
      <c r="AF262" s="22">
        <v>0.9</v>
      </c>
      <c r="AG262" s="22">
        <v>4.4800000000000004</v>
      </c>
      <c r="AH262" s="22">
        <v>414</v>
      </c>
      <c r="AI262" s="22">
        <v>2.2000000000000002</v>
      </c>
      <c r="AJ262" s="22">
        <v>74.599999999999994</v>
      </c>
      <c r="AK262" s="22">
        <v>6.63</v>
      </c>
      <c r="AL262" s="22">
        <v>616</v>
      </c>
      <c r="AM262" s="22">
        <v>40.200000000000003</v>
      </c>
      <c r="AN262" s="22">
        <v>14.8</v>
      </c>
      <c r="AO262" s="22">
        <v>16.100000000000001</v>
      </c>
      <c r="AP262" s="22">
        <v>2.2400000000000002</v>
      </c>
      <c r="AQ262" s="22">
        <v>4.42</v>
      </c>
      <c r="AR262" s="22">
        <v>1.1000000000000001</v>
      </c>
      <c r="AS262" s="22">
        <v>5.45</v>
      </c>
      <c r="AT262" s="22">
        <v>2.7E-2</v>
      </c>
      <c r="AU262" s="22">
        <v>3.59</v>
      </c>
      <c r="AV262" s="22">
        <v>0.36</v>
      </c>
      <c r="AW262" s="22">
        <v>1.66</v>
      </c>
      <c r="AX262" s="22">
        <v>0.12</v>
      </c>
      <c r="AY262" s="22">
        <v>0.42</v>
      </c>
      <c r="AZ262" s="22">
        <v>9.3800000000000008</v>
      </c>
      <c r="BA262" s="22">
        <v>99.87</v>
      </c>
      <c r="BB262" s="22" t="s">
        <v>78</v>
      </c>
      <c r="BC262" s="22" t="s">
        <v>78</v>
      </c>
      <c r="BD262" s="22" t="s">
        <v>78</v>
      </c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7"/>
    </row>
    <row r="263" spans="1:103" x14ac:dyDescent="0.2">
      <c r="A263" s="19" t="s">
        <v>280</v>
      </c>
      <c r="B263" s="24">
        <v>75</v>
      </c>
      <c r="C263" s="24">
        <v>76</v>
      </c>
      <c r="D263" s="25" t="s">
        <v>369</v>
      </c>
      <c r="E263" s="25" t="s">
        <v>77</v>
      </c>
      <c r="F263" s="21">
        <v>990047</v>
      </c>
      <c r="G263" s="22">
        <v>3850</v>
      </c>
      <c r="H263" s="22">
        <v>1965</v>
      </c>
      <c r="I263" s="22">
        <v>88</v>
      </c>
      <c r="J263" s="22">
        <v>6.95</v>
      </c>
      <c r="K263" s="22">
        <v>21.3</v>
      </c>
      <c r="L263" s="22">
        <v>11</v>
      </c>
      <c r="M263" s="22">
        <v>12</v>
      </c>
      <c r="N263" s="22">
        <v>26.9</v>
      </c>
      <c r="O263" s="22">
        <v>27.7</v>
      </c>
      <c r="P263" s="22">
        <v>14.5</v>
      </c>
      <c r="Q263" s="22">
        <v>3.72</v>
      </c>
      <c r="R263" s="22">
        <v>1420</v>
      </c>
      <c r="S263" s="22">
        <v>1.2</v>
      </c>
      <c r="T263" s="22">
        <v>343</v>
      </c>
      <c r="U263" s="22">
        <v>470</v>
      </c>
      <c r="V263" s="22">
        <v>168.5</v>
      </c>
      <c r="W263" s="22">
        <v>177</v>
      </c>
      <c r="X263" s="22">
        <v>15.4</v>
      </c>
      <c r="Y263" s="22">
        <v>48.9</v>
      </c>
      <c r="Z263" s="22">
        <v>5.9</v>
      </c>
      <c r="AA263" s="22">
        <v>1295</v>
      </c>
      <c r="AB263" s="22">
        <v>5</v>
      </c>
      <c r="AC263" s="22">
        <v>4.16</v>
      </c>
      <c r="AD263" s="22">
        <v>41</v>
      </c>
      <c r="AE263" s="22">
        <v>2.33</v>
      </c>
      <c r="AF263" s="22">
        <v>1.43</v>
      </c>
      <c r="AG263" s="22">
        <v>4.66</v>
      </c>
      <c r="AH263" s="22">
        <v>385</v>
      </c>
      <c r="AI263" s="22">
        <v>2.6</v>
      </c>
      <c r="AJ263" s="22">
        <v>104</v>
      </c>
      <c r="AK263" s="22">
        <v>8.25</v>
      </c>
      <c r="AL263" s="22">
        <v>767</v>
      </c>
      <c r="AM263" s="22">
        <v>40</v>
      </c>
      <c r="AN263" s="22">
        <v>14.1</v>
      </c>
      <c r="AO263" s="22">
        <v>17</v>
      </c>
      <c r="AP263" s="22">
        <v>2.93</v>
      </c>
      <c r="AQ263" s="22">
        <v>5.47</v>
      </c>
      <c r="AR263" s="22">
        <v>0.67</v>
      </c>
      <c r="AS263" s="22">
        <v>6.6</v>
      </c>
      <c r="AT263" s="22">
        <v>1.2E-2</v>
      </c>
      <c r="AU263" s="22">
        <v>3.38</v>
      </c>
      <c r="AV263" s="22">
        <v>0.48</v>
      </c>
      <c r="AW263" s="22">
        <v>2.1800000000000002</v>
      </c>
      <c r="AX263" s="22">
        <v>0.15</v>
      </c>
      <c r="AY263" s="22">
        <v>0.46</v>
      </c>
      <c r="AZ263" s="22">
        <v>8.57</v>
      </c>
      <c r="BA263" s="22">
        <v>102</v>
      </c>
      <c r="BB263" s="22" t="s">
        <v>78</v>
      </c>
      <c r="BC263" s="22" t="s">
        <v>78</v>
      </c>
      <c r="BD263" s="22" t="s">
        <v>78</v>
      </c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7"/>
    </row>
    <row r="264" spans="1:103" x14ac:dyDescent="0.2">
      <c r="A264" s="19" t="s">
        <v>280</v>
      </c>
      <c r="B264" s="24">
        <v>76</v>
      </c>
      <c r="C264" s="24">
        <v>77</v>
      </c>
      <c r="D264" s="25" t="s">
        <v>370</v>
      </c>
      <c r="E264" s="25" t="s">
        <v>77</v>
      </c>
      <c r="F264" s="21">
        <v>990047</v>
      </c>
      <c r="G264" s="22">
        <v>4600</v>
      </c>
      <c r="H264" s="22">
        <v>1180</v>
      </c>
      <c r="I264" s="22">
        <v>87</v>
      </c>
      <c r="J264" s="22">
        <v>5.03</v>
      </c>
      <c r="K264" s="22">
        <v>15</v>
      </c>
      <c r="L264" s="22">
        <v>7.86</v>
      </c>
      <c r="M264" s="22">
        <v>8.76</v>
      </c>
      <c r="N264" s="22">
        <v>22</v>
      </c>
      <c r="O264" s="22">
        <v>20.399999999999999</v>
      </c>
      <c r="P264" s="22">
        <v>9.43</v>
      </c>
      <c r="Q264" s="22">
        <v>2.67</v>
      </c>
      <c r="R264" s="22">
        <v>669</v>
      </c>
      <c r="S264" s="22">
        <v>0.75</v>
      </c>
      <c r="T264" s="22">
        <v>362</v>
      </c>
      <c r="U264" s="22">
        <v>334</v>
      </c>
      <c r="V264" s="22">
        <v>109.5</v>
      </c>
      <c r="W264" s="22">
        <v>151</v>
      </c>
      <c r="X264" s="22">
        <v>11.6</v>
      </c>
      <c r="Y264" s="22">
        <v>40.799999999999997</v>
      </c>
      <c r="Z264" s="22">
        <v>6.8</v>
      </c>
      <c r="AA264" s="22">
        <v>903</v>
      </c>
      <c r="AB264" s="22">
        <v>5.2</v>
      </c>
      <c r="AC264" s="22">
        <v>2.93</v>
      </c>
      <c r="AD264" s="22">
        <v>35.6</v>
      </c>
      <c r="AE264" s="22">
        <v>2.06</v>
      </c>
      <c r="AF264" s="22">
        <v>0.9</v>
      </c>
      <c r="AG264" s="22">
        <v>4.47</v>
      </c>
      <c r="AH264" s="22">
        <v>331</v>
      </c>
      <c r="AI264" s="22">
        <v>3.4</v>
      </c>
      <c r="AJ264" s="22">
        <v>72.599999999999994</v>
      </c>
      <c r="AK264" s="22">
        <v>5.34</v>
      </c>
      <c r="AL264" s="22">
        <v>475</v>
      </c>
      <c r="AM264" s="22">
        <v>42</v>
      </c>
      <c r="AN264" s="22">
        <v>14.25</v>
      </c>
      <c r="AO264" s="22">
        <v>14.45</v>
      </c>
      <c r="AP264" s="22">
        <v>2.11</v>
      </c>
      <c r="AQ264" s="22">
        <v>3.51</v>
      </c>
      <c r="AR264" s="22">
        <v>0.55000000000000004</v>
      </c>
      <c r="AS264" s="22">
        <v>7.15</v>
      </c>
      <c r="AT264" s="22">
        <v>1.2999999999999999E-2</v>
      </c>
      <c r="AU264" s="22">
        <v>2.91</v>
      </c>
      <c r="AV264" s="22">
        <v>0.46</v>
      </c>
      <c r="AW264" s="22">
        <v>1.51</v>
      </c>
      <c r="AX264" s="22">
        <v>0.09</v>
      </c>
      <c r="AY264" s="22">
        <v>0.49</v>
      </c>
      <c r="AZ264" s="22">
        <v>8.7100000000000009</v>
      </c>
      <c r="BA264" s="22">
        <v>98.2</v>
      </c>
      <c r="BB264" s="22" t="s">
        <v>78</v>
      </c>
      <c r="BC264" s="22" t="s">
        <v>78</v>
      </c>
      <c r="BD264" s="22" t="s">
        <v>78</v>
      </c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7"/>
    </row>
    <row r="265" spans="1:103" x14ac:dyDescent="0.2">
      <c r="A265" s="19" t="s">
        <v>280</v>
      </c>
      <c r="B265" s="24">
        <v>77</v>
      </c>
      <c r="C265" s="24">
        <v>78</v>
      </c>
      <c r="D265" s="25" t="s">
        <v>371</v>
      </c>
      <c r="E265" s="25" t="s">
        <v>77</v>
      </c>
      <c r="F265" s="21">
        <v>990047</v>
      </c>
      <c r="G265" s="22">
        <v>5800</v>
      </c>
      <c r="H265" s="22">
        <v>1450</v>
      </c>
      <c r="I265" s="22">
        <v>102</v>
      </c>
      <c r="J265" s="22">
        <v>2.67</v>
      </c>
      <c r="K265" s="22">
        <v>11.95</v>
      </c>
      <c r="L265" s="22">
        <v>5.16</v>
      </c>
      <c r="M265" s="22">
        <v>9.15</v>
      </c>
      <c r="N265" s="22">
        <v>20.100000000000001</v>
      </c>
      <c r="O265" s="22">
        <v>19.55</v>
      </c>
      <c r="P265" s="22">
        <v>7.94</v>
      </c>
      <c r="Q265" s="22">
        <v>1.82</v>
      </c>
      <c r="R265" s="22">
        <v>859</v>
      </c>
      <c r="S265" s="22">
        <v>0.5</v>
      </c>
      <c r="T265" s="22">
        <v>356</v>
      </c>
      <c r="U265" s="22">
        <v>392</v>
      </c>
      <c r="V265" s="22">
        <v>129</v>
      </c>
      <c r="W265" s="22">
        <v>185.5</v>
      </c>
      <c r="X265" s="22">
        <v>17.3</v>
      </c>
      <c r="Y265" s="22">
        <v>43.9</v>
      </c>
      <c r="Z265" s="22">
        <v>4.8</v>
      </c>
      <c r="AA265" s="22">
        <v>807</v>
      </c>
      <c r="AB265" s="22">
        <v>7.4</v>
      </c>
      <c r="AC265" s="22">
        <v>2.64</v>
      </c>
      <c r="AD265" s="22">
        <v>37.200000000000003</v>
      </c>
      <c r="AE265" s="22">
        <v>2.17</v>
      </c>
      <c r="AF265" s="22">
        <v>0.63</v>
      </c>
      <c r="AG265" s="22">
        <v>4</v>
      </c>
      <c r="AH265" s="22">
        <v>336</v>
      </c>
      <c r="AI265" s="22">
        <v>2.9</v>
      </c>
      <c r="AJ265" s="22">
        <v>53.1</v>
      </c>
      <c r="AK265" s="22">
        <v>4.25</v>
      </c>
      <c r="AL265" s="22">
        <v>396</v>
      </c>
      <c r="AM265" s="22">
        <v>45.8</v>
      </c>
      <c r="AN265" s="22">
        <v>13.75</v>
      </c>
      <c r="AO265" s="22">
        <v>13.95</v>
      </c>
      <c r="AP265" s="22">
        <v>2.0099999999999998</v>
      </c>
      <c r="AQ265" s="22">
        <v>3.71</v>
      </c>
      <c r="AR265" s="22">
        <v>0.85</v>
      </c>
      <c r="AS265" s="22">
        <v>8.24</v>
      </c>
      <c r="AT265" s="22">
        <v>1.4999999999999999E-2</v>
      </c>
      <c r="AU265" s="22">
        <v>3.23</v>
      </c>
      <c r="AV265" s="22">
        <v>0.28000000000000003</v>
      </c>
      <c r="AW265" s="22">
        <v>1.47</v>
      </c>
      <c r="AX265" s="22">
        <v>0.09</v>
      </c>
      <c r="AY265" s="22">
        <v>0.66</v>
      </c>
      <c r="AZ265" s="22">
        <v>7.09</v>
      </c>
      <c r="BA265" s="22">
        <v>101.15</v>
      </c>
      <c r="BB265" s="22" t="s">
        <v>78</v>
      </c>
      <c r="BC265" s="22" t="s">
        <v>78</v>
      </c>
      <c r="BD265" s="22" t="s">
        <v>78</v>
      </c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7"/>
    </row>
    <row r="266" spans="1:103" x14ac:dyDescent="0.2">
      <c r="A266" s="19" t="s">
        <v>280</v>
      </c>
      <c r="B266" s="24">
        <v>78</v>
      </c>
      <c r="C266" s="24">
        <v>79</v>
      </c>
      <c r="D266" s="25" t="s">
        <v>372</v>
      </c>
      <c r="E266" s="25" t="s">
        <v>77</v>
      </c>
      <c r="F266" s="21">
        <v>990047</v>
      </c>
      <c r="G266" s="22">
        <v>5680</v>
      </c>
      <c r="H266" s="22">
        <v>1270</v>
      </c>
      <c r="I266" s="22">
        <v>64</v>
      </c>
      <c r="J266" s="22">
        <v>2.5499999999999998</v>
      </c>
      <c r="K266" s="22">
        <v>17.100000000000001</v>
      </c>
      <c r="L266" s="22">
        <v>8.0500000000000007</v>
      </c>
      <c r="M266" s="22">
        <v>10.75</v>
      </c>
      <c r="N266" s="22">
        <v>21.8</v>
      </c>
      <c r="O266" s="22">
        <v>25</v>
      </c>
      <c r="P266" s="22">
        <v>12.6</v>
      </c>
      <c r="Q266" s="22">
        <v>3.15</v>
      </c>
      <c r="R266" s="22">
        <v>820</v>
      </c>
      <c r="S266" s="22">
        <v>0.93</v>
      </c>
      <c r="T266" s="22">
        <v>377</v>
      </c>
      <c r="U266" s="22">
        <v>335</v>
      </c>
      <c r="V266" s="22">
        <v>108</v>
      </c>
      <c r="W266" s="22">
        <v>178.5</v>
      </c>
      <c r="X266" s="22">
        <v>12</v>
      </c>
      <c r="Y266" s="22">
        <v>44.3</v>
      </c>
      <c r="Z266" s="22">
        <v>4.2</v>
      </c>
      <c r="AA266" s="22">
        <v>971</v>
      </c>
      <c r="AB266" s="22">
        <v>7.2</v>
      </c>
      <c r="AC266" s="22">
        <v>3.6</v>
      </c>
      <c r="AD266" s="22">
        <v>32.4</v>
      </c>
      <c r="AE266" s="22">
        <v>1.89</v>
      </c>
      <c r="AF266" s="22">
        <v>1.06</v>
      </c>
      <c r="AG266" s="22">
        <v>6.34</v>
      </c>
      <c r="AH266" s="22">
        <v>308</v>
      </c>
      <c r="AI266" s="22">
        <v>3.7</v>
      </c>
      <c r="AJ266" s="22">
        <v>86.8</v>
      </c>
      <c r="AK266" s="22">
        <v>6.53</v>
      </c>
      <c r="AL266" s="22">
        <v>768</v>
      </c>
      <c r="AM266" s="22">
        <v>45.8</v>
      </c>
      <c r="AN266" s="22">
        <v>13.75</v>
      </c>
      <c r="AO266" s="22">
        <v>13.35</v>
      </c>
      <c r="AP266" s="22">
        <v>2.73</v>
      </c>
      <c r="AQ266" s="22">
        <v>4.08</v>
      </c>
      <c r="AR266" s="22">
        <v>0.69</v>
      </c>
      <c r="AS266" s="22">
        <v>7.92</v>
      </c>
      <c r="AT266" s="22">
        <v>8.9999999999999993E-3</v>
      </c>
      <c r="AU266" s="22">
        <v>2.89</v>
      </c>
      <c r="AV266" s="22">
        <v>0.36</v>
      </c>
      <c r="AW266" s="22">
        <v>1.87</v>
      </c>
      <c r="AX266" s="22">
        <v>0.11</v>
      </c>
      <c r="AY266" s="22">
        <v>0.62</v>
      </c>
      <c r="AZ266" s="22">
        <v>7.63</v>
      </c>
      <c r="BA266" s="22">
        <v>101.81</v>
      </c>
      <c r="BB266" s="22" t="s">
        <v>78</v>
      </c>
      <c r="BC266" s="22" t="s">
        <v>78</v>
      </c>
      <c r="BD266" s="22" t="s">
        <v>78</v>
      </c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7"/>
    </row>
    <row r="267" spans="1:103" x14ac:dyDescent="0.2">
      <c r="A267" s="19" t="s">
        <v>280</v>
      </c>
      <c r="B267" s="24">
        <v>79</v>
      </c>
      <c r="C267" s="24">
        <v>80</v>
      </c>
      <c r="D267" s="25" t="s">
        <v>373</v>
      </c>
      <c r="E267" s="25" t="s">
        <v>77</v>
      </c>
      <c r="F267" s="21">
        <v>990047</v>
      </c>
      <c r="G267" s="22">
        <v>5100</v>
      </c>
      <c r="H267" s="22">
        <v>1370</v>
      </c>
      <c r="I267" s="22">
        <v>105</v>
      </c>
      <c r="J267" s="22">
        <v>2.96</v>
      </c>
      <c r="K267" s="22">
        <v>13.3</v>
      </c>
      <c r="L267" s="22">
        <v>5.41</v>
      </c>
      <c r="M267" s="22">
        <v>9.4600000000000009</v>
      </c>
      <c r="N267" s="22">
        <v>21.3</v>
      </c>
      <c r="O267" s="22">
        <v>19.55</v>
      </c>
      <c r="P267" s="22">
        <v>10.1</v>
      </c>
      <c r="Q267" s="22">
        <v>2.04</v>
      </c>
      <c r="R267" s="22">
        <v>824</v>
      </c>
      <c r="S267" s="22">
        <v>0.62</v>
      </c>
      <c r="T267" s="22">
        <v>367</v>
      </c>
      <c r="U267" s="22">
        <v>356</v>
      </c>
      <c r="V267" s="22">
        <v>119.5</v>
      </c>
      <c r="W267" s="22">
        <v>161</v>
      </c>
      <c r="X267" s="22">
        <v>17.8</v>
      </c>
      <c r="Y267" s="22">
        <v>40.6</v>
      </c>
      <c r="Z267" s="22">
        <v>5.4</v>
      </c>
      <c r="AA267" s="22">
        <v>908</v>
      </c>
      <c r="AB267" s="22">
        <v>6.5</v>
      </c>
      <c r="AC267" s="22">
        <v>2.83</v>
      </c>
      <c r="AD267" s="22">
        <v>33.6</v>
      </c>
      <c r="AE267" s="22">
        <v>2.23</v>
      </c>
      <c r="AF267" s="22">
        <v>0.74</v>
      </c>
      <c r="AG267" s="22">
        <v>4.03</v>
      </c>
      <c r="AH267" s="22">
        <v>298</v>
      </c>
      <c r="AI267" s="22">
        <v>5.4</v>
      </c>
      <c r="AJ267" s="22">
        <v>59.1</v>
      </c>
      <c r="AK267" s="22">
        <v>5</v>
      </c>
      <c r="AL267" s="22">
        <v>511</v>
      </c>
      <c r="AM267" s="22">
        <v>42.6</v>
      </c>
      <c r="AN267" s="22">
        <v>12.95</v>
      </c>
      <c r="AO267" s="22">
        <v>15.5</v>
      </c>
      <c r="AP267" s="22">
        <v>2.41</v>
      </c>
      <c r="AQ267" s="22">
        <v>4.05</v>
      </c>
      <c r="AR267" s="22">
        <v>0.68</v>
      </c>
      <c r="AS267" s="22">
        <v>7.32</v>
      </c>
      <c r="AT267" s="22">
        <v>1.6E-2</v>
      </c>
      <c r="AU267" s="22">
        <v>3.32</v>
      </c>
      <c r="AV267" s="22">
        <v>0.84</v>
      </c>
      <c r="AW267" s="22">
        <v>1.68</v>
      </c>
      <c r="AX267" s="22">
        <v>0.1</v>
      </c>
      <c r="AY267" s="22">
        <v>0.59</v>
      </c>
      <c r="AZ267" s="22">
        <v>8.39</v>
      </c>
      <c r="BA267" s="22">
        <v>100.45</v>
      </c>
      <c r="BB267" s="22" t="s">
        <v>78</v>
      </c>
      <c r="BC267" s="22" t="s">
        <v>78</v>
      </c>
      <c r="BD267" s="22" t="s">
        <v>78</v>
      </c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7"/>
    </row>
    <row r="268" spans="1:103" x14ac:dyDescent="0.2">
      <c r="A268" s="19" t="s">
        <v>280</v>
      </c>
      <c r="B268" s="2" t="s">
        <v>105</v>
      </c>
      <c r="C268" s="2"/>
      <c r="D268" s="27" t="s">
        <v>374</v>
      </c>
      <c r="E268" s="27" t="s">
        <v>107</v>
      </c>
      <c r="F268" s="21">
        <v>990047</v>
      </c>
      <c r="G268" s="22">
        <v>2950</v>
      </c>
      <c r="H268" s="22">
        <v>1310</v>
      </c>
      <c r="I268" s="22">
        <v>66</v>
      </c>
      <c r="J268" s="22">
        <v>3.99</v>
      </c>
      <c r="K268" s="22">
        <v>14.4</v>
      </c>
      <c r="L268" s="22">
        <v>7.24</v>
      </c>
      <c r="M268" s="22">
        <v>8.8699999999999992</v>
      </c>
      <c r="N268" s="22">
        <v>17.600000000000001</v>
      </c>
      <c r="O268" s="22">
        <v>23</v>
      </c>
      <c r="P268" s="22">
        <v>2.98</v>
      </c>
      <c r="Q268" s="22">
        <v>2.5299999999999998</v>
      </c>
      <c r="R268" s="22">
        <v>989</v>
      </c>
      <c r="S268" s="22">
        <v>0.59</v>
      </c>
      <c r="T268" s="22">
        <v>190</v>
      </c>
      <c r="U268" s="22">
        <v>321</v>
      </c>
      <c r="V268" s="22">
        <v>115</v>
      </c>
      <c r="W268" s="22">
        <v>93.7</v>
      </c>
      <c r="X268" s="22">
        <v>10.5</v>
      </c>
      <c r="Y268" s="22">
        <v>37.1</v>
      </c>
      <c r="Z268" s="22">
        <v>5</v>
      </c>
      <c r="AA268" s="22">
        <v>2320</v>
      </c>
      <c r="AB268" s="22">
        <v>2.7</v>
      </c>
      <c r="AC268" s="22">
        <v>3.12</v>
      </c>
      <c r="AD268" s="22">
        <v>63.4</v>
      </c>
      <c r="AE268" s="22">
        <v>0.31</v>
      </c>
      <c r="AF268" s="22">
        <v>0.92</v>
      </c>
      <c r="AG268" s="22">
        <v>4.33</v>
      </c>
      <c r="AH268" s="22">
        <v>59</v>
      </c>
      <c r="AI268" s="22">
        <v>2.9</v>
      </c>
      <c r="AJ268" s="22">
        <v>73.7</v>
      </c>
      <c r="AK268" s="22">
        <v>4.9800000000000004</v>
      </c>
      <c r="AL268" s="22">
        <v>120</v>
      </c>
      <c r="AM268" s="22">
        <v>39.200000000000003</v>
      </c>
      <c r="AN268" s="22">
        <v>11.4</v>
      </c>
      <c r="AO268" s="22">
        <v>6.3</v>
      </c>
      <c r="AP268" s="22">
        <v>15.7</v>
      </c>
      <c r="AQ268" s="22">
        <v>3.18</v>
      </c>
      <c r="AR268" s="22">
        <v>5.04</v>
      </c>
      <c r="AS268" s="22">
        <v>1.55</v>
      </c>
      <c r="AT268" s="22">
        <v>0.01</v>
      </c>
      <c r="AU268" s="22">
        <v>0.46</v>
      </c>
      <c r="AV268" s="22">
        <v>0.45</v>
      </c>
      <c r="AW268" s="22">
        <v>0.21</v>
      </c>
      <c r="AX268" s="22">
        <v>0.26</v>
      </c>
      <c r="AY268" s="22">
        <v>0.32</v>
      </c>
      <c r="AZ268" s="22">
        <v>14.75</v>
      </c>
      <c r="BA268" s="22">
        <v>98.83</v>
      </c>
      <c r="BB268" s="22"/>
      <c r="BC268" s="22"/>
      <c r="BD268" s="22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7"/>
    </row>
    <row r="269" spans="1:103" x14ac:dyDescent="0.2">
      <c r="A269" s="19" t="s">
        <v>280</v>
      </c>
      <c r="B269" s="24">
        <v>80</v>
      </c>
      <c r="C269" s="24">
        <v>81</v>
      </c>
      <c r="D269" s="25" t="s">
        <v>375</v>
      </c>
      <c r="E269" s="25" t="s">
        <v>77</v>
      </c>
      <c r="F269" s="21">
        <v>990047</v>
      </c>
      <c r="G269" s="22">
        <v>4910</v>
      </c>
      <c r="H269" s="22">
        <v>1945</v>
      </c>
      <c r="I269" s="22">
        <v>94</v>
      </c>
      <c r="J269" s="22">
        <v>1.06</v>
      </c>
      <c r="K269" s="22">
        <v>13.2</v>
      </c>
      <c r="L269" s="22">
        <v>5.78</v>
      </c>
      <c r="M269" s="22">
        <v>11.8</v>
      </c>
      <c r="N269" s="22">
        <v>17</v>
      </c>
      <c r="O269" s="22">
        <v>26.5</v>
      </c>
      <c r="P269" s="22">
        <v>5.0999999999999996</v>
      </c>
      <c r="Q269" s="22">
        <v>2.17</v>
      </c>
      <c r="R269" s="22">
        <v>1210</v>
      </c>
      <c r="S269" s="22">
        <v>0.62</v>
      </c>
      <c r="T269" s="22">
        <v>863</v>
      </c>
      <c r="U269" s="22">
        <v>529</v>
      </c>
      <c r="V269" s="22">
        <v>174.5</v>
      </c>
      <c r="W269" s="22">
        <v>117</v>
      </c>
      <c r="X269" s="22">
        <v>16</v>
      </c>
      <c r="Y269" s="22">
        <v>57.6</v>
      </c>
      <c r="Z269" s="22">
        <v>6.8</v>
      </c>
      <c r="AA269" s="22">
        <v>1600</v>
      </c>
      <c r="AB269" s="22">
        <v>8.6999999999999993</v>
      </c>
      <c r="AC269" s="22">
        <v>3.12</v>
      </c>
      <c r="AD269" s="22">
        <v>55.1</v>
      </c>
      <c r="AE269" s="22">
        <v>2.0099999999999998</v>
      </c>
      <c r="AF269" s="22">
        <v>0.74</v>
      </c>
      <c r="AG269" s="22">
        <v>6.54</v>
      </c>
      <c r="AH269" s="22">
        <v>324</v>
      </c>
      <c r="AI269" s="22">
        <v>7.3</v>
      </c>
      <c r="AJ269" s="22">
        <v>59.9</v>
      </c>
      <c r="AK269" s="22">
        <v>4.34</v>
      </c>
      <c r="AL269" s="22">
        <v>221</v>
      </c>
      <c r="AM269" s="22">
        <v>39.4</v>
      </c>
      <c r="AN269" s="22">
        <v>11.65</v>
      </c>
      <c r="AO269" s="22">
        <v>16.399999999999999</v>
      </c>
      <c r="AP269" s="22">
        <v>5.05</v>
      </c>
      <c r="AQ269" s="22">
        <v>2.19</v>
      </c>
      <c r="AR269" s="22">
        <v>0.64</v>
      </c>
      <c r="AS269" s="22">
        <v>6.85</v>
      </c>
      <c r="AT269" s="22">
        <v>1.4E-2</v>
      </c>
      <c r="AU269" s="22">
        <v>3.01</v>
      </c>
      <c r="AV269" s="22">
        <v>1.08</v>
      </c>
      <c r="AW269" s="22">
        <v>3.77</v>
      </c>
      <c r="AX269" s="22">
        <v>0.18</v>
      </c>
      <c r="AY269" s="22">
        <v>0.55000000000000004</v>
      </c>
      <c r="AZ269" s="22">
        <v>8.74</v>
      </c>
      <c r="BA269" s="22">
        <v>99.52</v>
      </c>
      <c r="BB269" s="22" t="s">
        <v>78</v>
      </c>
      <c r="BC269" s="22" t="s">
        <v>78</v>
      </c>
      <c r="BD269" s="22" t="s">
        <v>78</v>
      </c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7"/>
    </row>
    <row r="270" spans="1:103" x14ac:dyDescent="0.2">
      <c r="A270" s="19" t="s">
        <v>280</v>
      </c>
      <c r="B270" s="24">
        <v>81</v>
      </c>
      <c r="C270" s="24">
        <v>82</v>
      </c>
      <c r="D270" s="25" t="s">
        <v>376</v>
      </c>
      <c r="E270" s="25" t="s">
        <v>77</v>
      </c>
      <c r="F270" s="21">
        <v>990047</v>
      </c>
      <c r="G270" s="22">
        <v>2810</v>
      </c>
      <c r="H270" s="22">
        <v>4140</v>
      </c>
      <c r="I270" s="22">
        <v>93</v>
      </c>
      <c r="J270" s="22">
        <v>6.35</v>
      </c>
      <c r="K270" s="22">
        <v>20.3</v>
      </c>
      <c r="L270" s="22">
        <v>9.18</v>
      </c>
      <c r="M270" s="22">
        <v>19.2</v>
      </c>
      <c r="N270" s="22">
        <v>25.7</v>
      </c>
      <c r="O270" s="22">
        <v>38.4</v>
      </c>
      <c r="P270" s="22">
        <v>4.88</v>
      </c>
      <c r="Q270" s="22">
        <v>3.44</v>
      </c>
      <c r="R270" s="22">
        <v>2940</v>
      </c>
      <c r="S270" s="22">
        <v>0.97</v>
      </c>
      <c r="T270" s="22">
        <v>1565</v>
      </c>
      <c r="U270" s="22">
        <v>1015</v>
      </c>
      <c r="V270" s="22">
        <v>352</v>
      </c>
      <c r="W270" s="22">
        <v>247</v>
      </c>
      <c r="X270" s="22">
        <v>12.9</v>
      </c>
      <c r="Y270" s="22">
        <v>95.7</v>
      </c>
      <c r="Z270" s="22">
        <v>6</v>
      </c>
      <c r="AA270" s="22">
        <v>1440</v>
      </c>
      <c r="AB270" s="22">
        <v>7.4</v>
      </c>
      <c r="AC270" s="22">
        <v>5.0999999999999996</v>
      </c>
      <c r="AD270" s="22">
        <v>65.3</v>
      </c>
      <c r="AE270" s="22">
        <v>1.71</v>
      </c>
      <c r="AF270" s="22">
        <v>1.1200000000000001</v>
      </c>
      <c r="AG270" s="22">
        <v>9.27</v>
      </c>
      <c r="AH270" s="22">
        <v>398</v>
      </c>
      <c r="AI270" s="22">
        <v>6.3</v>
      </c>
      <c r="AJ270" s="22">
        <v>85.1</v>
      </c>
      <c r="AK270" s="22">
        <v>7.72</v>
      </c>
      <c r="AL270" s="22">
        <v>177</v>
      </c>
      <c r="AM270" s="22">
        <v>36.700000000000003</v>
      </c>
      <c r="AN270" s="22">
        <v>10.75</v>
      </c>
      <c r="AO270" s="22">
        <v>20.7</v>
      </c>
      <c r="AP270" s="22">
        <v>4.2300000000000004</v>
      </c>
      <c r="AQ270" s="22">
        <v>7.2</v>
      </c>
      <c r="AR270" s="22">
        <v>1.05</v>
      </c>
      <c r="AS270" s="22">
        <v>6.83</v>
      </c>
      <c r="AT270" s="22">
        <v>1.4E-2</v>
      </c>
      <c r="AU270" s="22">
        <v>2.69</v>
      </c>
      <c r="AV270" s="22">
        <v>0.91</v>
      </c>
      <c r="AW270" s="22">
        <v>3.51</v>
      </c>
      <c r="AX270" s="22">
        <v>0.17</v>
      </c>
      <c r="AY270" s="22">
        <v>0.33</v>
      </c>
      <c r="AZ270" s="22">
        <v>6.21</v>
      </c>
      <c r="BA270" s="22">
        <v>101.29</v>
      </c>
      <c r="BB270" s="22" t="s">
        <v>78</v>
      </c>
      <c r="BC270" s="22" t="s">
        <v>78</v>
      </c>
      <c r="BD270" s="22" t="s">
        <v>78</v>
      </c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  <c r="CV270" s="36"/>
      <c r="CW270" s="36"/>
      <c r="CX270" s="36"/>
      <c r="CY270" s="37"/>
    </row>
    <row r="271" spans="1:103" x14ac:dyDescent="0.2">
      <c r="A271" s="19" t="s">
        <v>280</v>
      </c>
      <c r="B271" s="24">
        <v>82</v>
      </c>
      <c r="C271" s="24">
        <v>83</v>
      </c>
      <c r="D271" s="25" t="s">
        <v>377</v>
      </c>
      <c r="E271" s="25" t="s">
        <v>77</v>
      </c>
      <c r="F271" s="21">
        <v>990047</v>
      </c>
      <c r="G271" s="22">
        <v>2750</v>
      </c>
      <c r="H271" s="22">
        <v>4660</v>
      </c>
      <c r="I271" s="22">
        <v>51</v>
      </c>
      <c r="J271" s="22">
        <v>3.42</v>
      </c>
      <c r="K271" s="22">
        <v>19.350000000000001</v>
      </c>
      <c r="L271" s="22">
        <v>7.4</v>
      </c>
      <c r="M271" s="22">
        <v>22</v>
      </c>
      <c r="N271" s="22">
        <v>24.8</v>
      </c>
      <c r="O271" s="22">
        <v>43.4</v>
      </c>
      <c r="P271" s="22">
        <v>4.3099999999999996</v>
      </c>
      <c r="Q271" s="22">
        <v>3.07</v>
      </c>
      <c r="R271" s="22">
        <v>3350</v>
      </c>
      <c r="S271" s="22">
        <v>0.76</v>
      </c>
      <c r="T271" s="22">
        <v>1845</v>
      </c>
      <c r="U271" s="22">
        <v>1150</v>
      </c>
      <c r="V271" s="22">
        <v>392</v>
      </c>
      <c r="W271" s="22">
        <v>190</v>
      </c>
      <c r="X271" s="22">
        <v>11</v>
      </c>
      <c r="Y271" s="22">
        <v>108</v>
      </c>
      <c r="Z271" s="22">
        <v>6.8</v>
      </c>
      <c r="AA271" s="22">
        <v>1830</v>
      </c>
      <c r="AB271" s="22">
        <v>5.5</v>
      </c>
      <c r="AC271" s="22">
        <v>5.55</v>
      </c>
      <c r="AD271" s="22">
        <v>68.8</v>
      </c>
      <c r="AE271" s="22">
        <v>1.02</v>
      </c>
      <c r="AF271" s="22">
        <v>0.86</v>
      </c>
      <c r="AG271" s="22">
        <v>8.23</v>
      </c>
      <c r="AH271" s="22">
        <v>338</v>
      </c>
      <c r="AI271" s="22">
        <v>8.4</v>
      </c>
      <c r="AJ271" s="22">
        <v>72.599999999999994</v>
      </c>
      <c r="AK271" s="22">
        <v>5.34</v>
      </c>
      <c r="AL271" s="22">
        <v>160</v>
      </c>
      <c r="AM271" s="22">
        <v>41.2</v>
      </c>
      <c r="AN271" s="22">
        <v>11.1</v>
      </c>
      <c r="AO271" s="22">
        <v>15.4</v>
      </c>
      <c r="AP271" s="22">
        <v>5.13</v>
      </c>
      <c r="AQ271" s="22">
        <v>4.09</v>
      </c>
      <c r="AR271" s="22">
        <v>0.84</v>
      </c>
      <c r="AS271" s="22">
        <v>7.38</v>
      </c>
      <c r="AT271" s="22">
        <v>8.0000000000000002E-3</v>
      </c>
      <c r="AU271" s="22">
        <v>1.58</v>
      </c>
      <c r="AV271" s="22">
        <v>1.82</v>
      </c>
      <c r="AW271" s="22">
        <v>4.13</v>
      </c>
      <c r="AX271" s="22">
        <v>0.21</v>
      </c>
      <c r="AY271" s="22">
        <v>0.31</v>
      </c>
      <c r="AZ271" s="22">
        <v>6.43</v>
      </c>
      <c r="BA271" s="22">
        <v>99.63</v>
      </c>
      <c r="BB271" s="22" t="s">
        <v>78</v>
      </c>
      <c r="BC271" s="22" t="s">
        <v>78</v>
      </c>
      <c r="BD271" s="22" t="s">
        <v>78</v>
      </c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7"/>
    </row>
    <row r="272" spans="1:103" x14ac:dyDescent="0.2">
      <c r="A272" s="19" t="s">
        <v>280</v>
      </c>
      <c r="B272" s="24">
        <v>83</v>
      </c>
      <c r="C272" s="24">
        <v>84</v>
      </c>
      <c r="D272" s="25" t="s">
        <v>378</v>
      </c>
      <c r="E272" s="25" t="s">
        <v>77</v>
      </c>
      <c r="F272" s="21">
        <v>990047</v>
      </c>
      <c r="G272" s="22">
        <v>3220</v>
      </c>
      <c r="H272" s="22">
        <v>7230</v>
      </c>
      <c r="I272" s="22">
        <v>41</v>
      </c>
      <c r="J272" s="22">
        <v>3.72</v>
      </c>
      <c r="K272" s="22">
        <v>22.2</v>
      </c>
      <c r="L272" s="22">
        <v>9.4499999999999993</v>
      </c>
      <c r="M272" s="22">
        <v>27.5</v>
      </c>
      <c r="N272" s="22">
        <v>25.8</v>
      </c>
      <c r="O272" s="22">
        <v>52.6</v>
      </c>
      <c r="P272" s="22">
        <v>7.67</v>
      </c>
      <c r="Q272" s="22">
        <v>3.64</v>
      </c>
      <c r="R272" s="22">
        <v>5310</v>
      </c>
      <c r="S272" s="22">
        <v>1</v>
      </c>
      <c r="T272" s="22">
        <v>1840</v>
      </c>
      <c r="U272" s="22">
        <v>1720</v>
      </c>
      <c r="V272" s="22">
        <v>602</v>
      </c>
      <c r="W272" s="22">
        <v>151</v>
      </c>
      <c r="X272" s="22">
        <v>21.2</v>
      </c>
      <c r="Y272" s="22">
        <v>143</v>
      </c>
      <c r="Z272" s="22">
        <v>20.100000000000001</v>
      </c>
      <c r="AA272" s="22">
        <v>1960</v>
      </c>
      <c r="AB272" s="22">
        <v>13.8</v>
      </c>
      <c r="AC272" s="22">
        <v>6.96</v>
      </c>
      <c r="AD272" s="22">
        <v>109.5</v>
      </c>
      <c r="AE272" s="22">
        <v>1.93</v>
      </c>
      <c r="AF272" s="22">
        <v>1.02</v>
      </c>
      <c r="AG272" s="22">
        <v>5.64</v>
      </c>
      <c r="AH272" s="22">
        <v>714</v>
      </c>
      <c r="AI272" s="22">
        <v>7</v>
      </c>
      <c r="AJ272" s="22">
        <v>88.2</v>
      </c>
      <c r="AK272" s="22">
        <v>7.33</v>
      </c>
      <c r="AL272" s="22">
        <v>166</v>
      </c>
      <c r="AM272" s="22">
        <v>32.5</v>
      </c>
      <c r="AN272" s="22">
        <v>7.03</v>
      </c>
      <c r="AO272" s="22">
        <v>24.8</v>
      </c>
      <c r="AP272" s="22">
        <v>4.66</v>
      </c>
      <c r="AQ272" s="22">
        <v>5.13</v>
      </c>
      <c r="AR272" s="22">
        <v>1.91</v>
      </c>
      <c r="AS272" s="22">
        <v>4.6900000000000004</v>
      </c>
      <c r="AT272" s="22">
        <v>7.0000000000000001E-3</v>
      </c>
      <c r="AU272" s="22">
        <v>2.95</v>
      </c>
      <c r="AV272" s="22">
        <v>4.08</v>
      </c>
      <c r="AW272" s="22">
        <v>4.08</v>
      </c>
      <c r="AX272" s="22">
        <v>0.23</v>
      </c>
      <c r="AY272" s="22">
        <v>0.37</v>
      </c>
      <c r="AZ272" s="22">
        <v>7.39</v>
      </c>
      <c r="BA272" s="22">
        <v>99.83</v>
      </c>
      <c r="BB272" s="22" t="s">
        <v>78</v>
      </c>
      <c r="BC272" s="22" t="s">
        <v>78</v>
      </c>
      <c r="BD272" s="22" t="s">
        <v>78</v>
      </c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  <c r="CV272" s="36"/>
      <c r="CW272" s="36"/>
      <c r="CX272" s="36"/>
      <c r="CY272" s="37"/>
    </row>
    <row r="273" spans="1:103" x14ac:dyDescent="0.2">
      <c r="A273" s="19" t="s">
        <v>280</v>
      </c>
      <c r="B273" s="24">
        <v>84</v>
      </c>
      <c r="C273" s="24">
        <v>85</v>
      </c>
      <c r="D273" s="25" t="s">
        <v>379</v>
      </c>
      <c r="E273" s="25" t="s">
        <v>77</v>
      </c>
      <c r="F273" s="21">
        <v>990047</v>
      </c>
      <c r="G273" s="22">
        <v>3030</v>
      </c>
      <c r="H273" s="26">
        <v>10450</v>
      </c>
      <c r="I273" s="22">
        <v>42</v>
      </c>
      <c r="J273" s="22">
        <v>3.17</v>
      </c>
      <c r="K273" s="22">
        <v>37.799999999999997</v>
      </c>
      <c r="L273" s="22">
        <v>13.3</v>
      </c>
      <c r="M273" s="22">
        <v>46.1</v>
      </c>
      <c r="N273" s="22">
        <v>18.899999999999999</v>
      </c>
      <c r="O273" s="22">
        <v>87.6</v>
      </c>
      <c r="P273" s="22">
        <v>9.51</v>
      </c>
      <c r="Q273" s="22">
        <v>5.0999999999999996</v>
      </c>
      <c r="R273" s="22">
        <v>7070</v>
      </c>
      <c r="S273" s="22">
        <v>1.08</v>
      </c>
      <c r="T273" s="22">
        <v>820</v>
      </c>
      <c r="U273" s="22">
        <v>2850</v>
      </c>
      <c r="V273" s="26">
        <v>920</v>
      </c>
      <c r="W273" s="22">
        <v>113</v>
      </c>
      <c r="X273" s="22">
        <v>22.2</v>
      </c>
      <c r="Y273" s="22">
        <v>246</v>
      </c>
      <c r="Z273" s="22">
        <v>9.1999999999999993</v>
      </c>
      <c r="AA273" s="22">
        <v>1905</v>
      </c>
      <c r="AB273" s="22">
        <v>14.3</v>
      </c>
      <c r="AC273" s="22">
        <v>10.95</v>
      </c>
      <c r="AD273" s="22">
        <v>190</v>
      </c>
      <c r="AE273" s="22">
        <v>2.86</v>
      </c>
      <c r="AF273" s="22">
        <v>1.5</v>
      </c>
      <c r="AG273" s="22">
        <v>7.73</v>
      </c>
      <c r="AH273" s="22">
        <v>672</v>
      </c>
      <c r="AI273" s="22">
        <v>5.0999999999999996</v>
      </c>
      <c r="AJ273" s="22">
        <v>125.5</v>
      </c>
      <c r="AK273" s="22">
        <v>8.1199999999999992</v>
      </c>
      <c r="AL273" s="22">
        <v>292</v>
      </c>
      <c r="AM273" s="22">
        <v>24.3</v>
      </c>
      <c r="AN273" s="22">
        <v>5.51</v>
      </c>
      <c r="AO273" s="22">
        <v>31</v>
      </c>
      <c r="AP273" s="22">
        <v>4.84</v>
      </c>
      <c r="AQ273" s="22">
        <v>4.8</v>
      </c>
      <c r="AR273" s="22">
        <v>1.1100000000000001</v>
      </c>
      <c r="AS273" s="22">
        <v>2.58</v>
      </c>
      <c r="AT273" s="22">
        <v>7.0000000000000001E-3</v>
      </c>
      <c r="AU273" s="22">
        <v>4.01</v>
      </c>
      <c r="AV273" s="22">
        <v>5.0999999999999996</v>
      </c>
      <c r="AW273" s="22">
        <v>4.47</v>
      </c>
      <c r="AX273" s="22">
        <v>0.22</v>
      </c>
      <c r="AY273" s="22">
        <v>0.34</v>
      </c>
      <c r="AZ273" s="22">
        <v>10.55</v>
      </c>
      <c r="BA273" s="22">
        <v>98.84</v>
      </c>
      <c r="BB273" s="22" t="s">
        <v>78</v>
      </c>
      <c r="BC273" s="22" t="s">
        <v>78</v>
      </c>
      <c r="BD273" s="22" t="s">
        <v>78</v>
      </c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7"/>
    </row>
    <row r="274" spans="1:103" x14ac:dyDescent="0.2">
      <c r="A274" s="19" t="s">
        <v>280</v>
      </c>
      <c r="B274" s="24">
        <v>85</v>
      </c>
      <c r="C274" s="24">
        <v>86</v>
      </c>
      <c r="D274" s="25" t="s">
        <v>380</v>
      </c>
      <c r="E274" s="25" t="s">
        <v>77</v>
      </c>
      <c r="F274" s="21">
        <v>990047</v>
      </c>
      <c r="G274" s="22">
        <v>2270</v>
      </c>
      <c r="H274" s="26">
        <v>39200</v>
      </c>
      <c r="I274" s="22">
        <v>135</v>
      </c>
      <c r="J274" s="22">
        <v>0.62</v>
      </c>
      <c r="K274" s="22">
        <v>127.5</v>
      </c>
      <c r="L274" s="22">
        <v>48.1</v>
      </c>
      <c r="M274" s="22">
        <v>165.5</v>
      </c>
      <c r="N274" s="22">
        <v>0.5</v>
      </c>
      <c r="O274" s="22">
        <v>308</v>
      </c>
      <c r="P274" s="22">
        <v>1.21</v>
      </c>
      <c r="Q274" s="22">
        <v>18.399999999999999</v>
      </c>
      <c r="R274" s="26">
        <v>25100</v>
      </c>
      <c r="S274" s="22">
        <v>4.5999999999999996</v>
      </c>
      <c r="T274" s="26">
        <v>2540</v>
      </c>
      <c r="U274" s="26">
        <v>9670</v>
      </c>
      <c r="V274" s="26">
        <v>3470</v>
      </c>
      <c r="W274" s="22">
        <v>28.7</v>
      </c>
      <c r="X274" s="22">
        <v>12.1</v>
      </c>
      <c r="Y274" s="22">
        <v>856</v>
      </c>
      <c r="Z274" s="22">
        <v>4.4000000000000004</v>
      </c>
      <c r="AA274" s="22">
        <v>2500</v>
      </c>
      <c r="AB274" s="22">
        <v>4</v>
      </c>
      <c r="AC274" s="22">
        <v>39.1</v>
      </c>
      <c r="AD274" s="22">
        <v>603</v>
      </c>
      <c r="AE274" s="22">
        <v>0.22</v>
      </c>
      <c r="AF274" s="22">
        <v>5.21</v>
      </c>
      <c r="AG274" s="22">
        <v>19.850000000000001</v>
      </c>
      <c r="AH274" s="22">
        <v>499</v>
      </c>
      <c r="AI274" s="22">
        <v>5.0999999999999996</v>
      </c>
      <c r="AJ274" s="22">
        <v>426</v>
      </c>
      <c r="AK274" s="22">
        <v>32.799999999999997</v>
      </c>
      <c r="AL274" s="22">
        <v>32</v>
      </c>
      <c r="AM274" s="22">
        <v>21.4</v>
      </c>
      <c r="AN274" s="22">
        <v>4.09</v>
      </c>
      <c r="AO274" s="22">
        <v>35.799999999999997</v>
      </c>
      <c r="AP274" s="22">
        <v>3.03</v>
      </c>
      <c r="AQ274" s="22">
        <v>1.66</v>
      </c>
      <c r="AR274" s="22">
        <v>0.23</v>
      </c>
      <c r="AS274" s="22">
        <v>1.21</v>
      </c>
      <c r="AT274" s="22">
        <v>1.7999999999999999E-2</v>
      </c>
      <c r="AU274" s="22">
        <v>0.35</v>
      </c>
      <c r="AV274" s="22">
        <v>4.57</v>
      </c>
      <c r="AW274" s="22">
        <v>6.39</v>
      </c>
      <c r="AX274" s="22">
        <v>0.31</v>
      </c>
      <c r="AY274" s="22">
        <v>0.26</v>
      </c>
      <c r="AZ274" s="22">
        <v>13.15</v>
      </c>
      <c r="BA274" s="22">
        <v>92.47</v>
      </c>
      <c r="BB274" s="22">
        <v>0.01</v>
      </c>
      <c r="BC274" s="22" t="s">
        <v>78</v>
      </c>
      <c r="BD274" s="22" t="s">
        <v>78</v>
      </c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7"/>
    </row>
    <row r="275" spans="1:103" x14ac:dyDescent="0.2">
      <c r="A275" s="19" t="s">
        <v>280</v>
      </c>
      <c r="B275" s="24">
        <v>86</v>
      </c>
      <c r="C275" s="24">
        <v>87</v>
      </c>
      <c r="D275" s="25" t="s">
        <v>381</v>
      </c>
      <c r="E275" s="25" t="s">
        <v>77</v>
      </c>
      <c r="F275" s="21">
        <v>990047</v>
      </c>
      <c r="G275" s="22">
        <v>5170</v>
      </c>
      <c r="H275" s="26">
        <v>12400</v>
      </c>
      <c r="I275" s="22">
        <v>93</v>
      </c>
      <c r="J275" s="22">
        <v>1.47</v>
      </c>
      <c r="K275" s="22">
        <v>45.9</v>
      </c>
      <c r="L275" s="22">
        <v>18.350000000000001</v>
      </c>
      <c r="M275" s="22">
        <v>56.8</v>
      </c>
      <c r="N275" s="22">
        <v>16</v>
      </c>
      <c r="O275" s="22">
        <v>110.5</v>
      </c>
      <c r="P275" s="22">
        <v>2.27</v>
      </c>
      <c r="Q275" s="22">
        <v>6.62</v>
      </c>
      <c r="R275" s="22">
        <v>8570</v>
      </c>
      <c r="S275" s="22">
        <v>1.95</v>
      </c>
      <c r="T275" s="22">
        <v>2170</v>
      </c>
      <c r="U275" s="22">
        <v>3380</v>
      </c>
      <c r="V275" s="26">
        <v>1085</v>
      </c>
      <c r="W275" s="22">
        <v>86.7</v>
      </c>
      <c r="X275" s="22">
        <v>7.8</v>
      </c>
      <c r="Y275" s="22">
        <v>304</v>
      </c>
      <c r="Z275" s="22">
        <v>10.1</v>
      </c>
      <c r="AA275" s="22">
        <v>2950</v>
      </c>
      <c r="AB275" s="22">
        <v>6.6</v>
      </c>
      <c r="AC275" s="22">
        <v>13.7</v>
      </c>
      <c r="AD275" s="22">
        <v>163</v>
      </c>
      <c r="AE275" s="22">
        <v>0.31</v>
      </c>
      <c r="AF275" s="22">
        <v>2.15</v>
      </c>
      <c r="AG275" s="22">
        <v>33.799999999999997</v>
      </c>
      <c r="AH275" s="22">
        <v>423</v>
      </c>
      <c r="AI275" s="22">
        <v>8</v>
      </c>
      <c r="AJ275" s="22">
        <v>172</v>
      </c>
      <c r="AK275" s="22">
        <v>13.5</v>
      </c>
      <c r="AL275" s="22">
        <v>55</v>
      </c>
      <c r="AM275" s="22">
        <v>31.3</v>
      </c>
      <c r="AN275" s="22">
        <v>7.83</v>
      </c>
      <c r="AO275" s="22">
        <v>22.8</v>
      </c>
      <c r="AP275" s="22">
        <v>7.19</v>
      </c>
      <c r="AQ275" s="22">
        <v>2.44</v>
      </c>
      <c r="AR275" s="22">
        <v>0.52</v>
      </c>
      <c r="AS275" s="22">
        <v>4.3899999999999997</v>
      </c>
      <c r="AT275" s="22">
        <v>1.2E-2</v>
      </c>
      <c r="AU275" s="22">
        <v>0.46</v>
      </c>
      <c r="AV275" s="22">
        <v>3.56</v>
      </c>
      <c r="AW275" s="22">
        <v>6.46</v>
      </c>
      <c r="AX275" s="22">
        <v>0.35</v>
      </c>
      <c r="AY275" s="22">
        <v>0.56000000000000005</v>
      </c>
      <c r="AZ275" s="22">
        <v>10.6</v>
      </c>
      <c r="BA275" s="22">
        <v>98.47</v>
      </c>
      <c r="BB275" s="22" t="s">
        <v>78</v>
      </c>
      <c r="BC275" s="22" t="s">
        <v>78</v>
      </c>
      <c r="BD275" s="22" t="s">
        <v>78</v>
      </c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7"/>
    </row>
    <row r="276" spans="1:103" x14ac:dyDescent="0.2">
      <c r="A276" s="19" t="s">
        <v>280</v>
      </c>
      <c r="B276" s="24">
        <v>87</v>
      </c>
      <c r="C276" s="24">
        <v>88</v>
      </c>
      <c r="D276" s="25" t="s">
        <v>382</v>
      </c>
      <c r="E276" s="25" t="s">
        <v>77</v>
      </c>
      <c r="F276" s="21">
        <v>990047</v>
      </c>
      <c r="G276" s="26" t="s">
        <v>97</v>
      </c>
      <c r="H276" s="22">
        <v>6230</v>
      </c>
      <c r="I276" s="22">
        <v>174</v>
      </c>
      <c r="J276" s="22">
        <v>8.8000000000000007</v>
      </c>
      <c r="K276" s="22">
        <v>48.6</v>
      </c>
      <c r="L276" s="22">
        <v>19.45</v>
      </c>
      <c r="M276" s="22">
        <v>37.1</v>
      </c>
      <c r="N276" s="22">
        <v>41</v>
      </c>
      <c r="O276" s="22">
        <v>81.599999999999994</v>
      </c>
      <c r="P276" s="22">
        <v>6.12</v>
      </c>
      <c r="Q276" s="22">
        <v>7.82</v>
      </c>
      <c r="R276" s="22">
        <v>4220</v>
      </c>
      <c r="S276" s="22">
        <v>1.08</v>
      </c>
      <c r="T276" s="22">
        <v>1790</v>
      </c>
      <c r="U276" s="22">
        <v>1585</v>
      </c>
      <c r="V276" s="22">
        <v>535</v>
      </c>
      <c r="W276" s="22">
        <v>246</v>
      </c>
      <c r="X276" s="22">
        <v>13.3</v>
      </c>
      <c r="Y276" s="22">
        <v>171.5</v>
      </c>
      <c r="Z276" s="22">
        <v>10.6</v>
      </c>
      <c r="AA276" s="22">
        <v>1365</v>
      </c>
      <c r="AB276" s="22">
        <v>6.8</v>
      </c>
      <c r="AC276" s="22">
        <v>11.15</v>
      </c>
      <c r="AD276" s="22">
        <v>83.8</v>
      </c>
      <c r="AE276" s="22">
        <v>1.22</v>
      </c>
      <c r="AF276" s="22">
        <v>2</v>
      </c>
      <c r="AG276" s="22">
        <v>15.4</v>
      </c>
      <c r="AH276" s="22">
        <v>490</v>
      </c>
      <c r="AI276" s="22">
        <v>7.9</v>
      </c>
      <c r="AJ276" s="22">
        <v>200</v>
      </c>
      <c r="AK276" s="22">
        <v>10</v>
      </c>
      <c r="AL276" s="22">
        <v>269</v>
      </c>
      <c r="AM276" s="22">
        <v>32.700000000000003</v>
      </c>
      <c r="AN276" s="22">
        <v>8.7200000000000006</v>
      </c>
      <c r="AO276" s="22">
        <v>23.7</v>
      </c>
      <c r="AP276" s="22">
        <v>3.89</v>
      </c>
      <c r="AQ276" s="22">
        <v>6.59</v>
      </c>
      <c r="AR276" s="22">
        <v>0.31</v>
      </c>
      <c r="AS276" s="22">
        <v>6.01</v>
      </c>
      <c r="AT276" s="22">
        <v>2.5000000000000001E-2</v>
      </c>
      <c r="AU276" s="22">
        <v>1.86</v>
      </c>
      <c r="AV276" s="22">
        <v>1.18</v>
      </c>
      <c r="AW276" s="22">
        <v>3.57</v>
      </c>
      <c r="AX276" s="22">
        <v>0.15</v>
      </c>
      <c r="AY276" s="22">
        <v>1.45</v>
      </c>
      <c r="AZ276" s="22">
        <v>7.84</v>
      </c>
      <c r="BA276" s="22">
        <v>98</v>
      </c>
      <c r="BB276" s="22" t="s">
        <v>78</v>
      </c>
      <c r="BC276" s="22" t="s">
        <v>78</v>
      </c>
      <c r="BD276" s="22" t="s">
        <v>78</v>
      </c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7"/>
    </row>
    <row r="277" spans="1:103" x14ac:dyDescent="0.2">
      <c r="A277" s="19" t="s">
        <v>280</v>
      </c>
      <c r="B277" s="30">
        <v>87</v>
      </c>
      <c r="C277" s="30">
        <v>88</v>
      </c>
      <c r="D277" s="34" t="s">
        <v>383</v>
      </c>
      <c r="E277" s="32" t="s">
        <v>384</v>
      </c>
      <c r="F277" s="21">
        <v>990047</v>
      </c>
      <c r="G277" s="26" t="s">
        <v>97</v>
      </c>
      <c r="H277" s="22">
        <v>6120</v>
      </c>
      <c r="I277" s="22">
        <v>163</v>
      </c>
      <c r="J277" s="22">
        <v>8.1300000000000008</v>
      </c>
      <c r="K277" s="22">
        <v>45.4</v>
      </c>
      <c r="L277" s="22">
        <v>17.600000000000001</v>
      </c>
      <c r="M277" s="22">
        <v>37.200000000000003</v>
      </c>
      <c r="N277" s="22">
        <v>40.4</v>
      </c>
      <c r="O277" s="22">
        <v>79.3</v>
      </c>
      <c r="P277" s="22">
        <v>6.26</v>
      </c>
      <c r="Q277" s="22">
        <v>7.62</v>
      </c>
      <c r="R277" s="22">
        <v>4180</v>
      </c>
      <c r="S277" s="22">
        <v>1.06</v>
      </c>
      <c r="T277" s="22">
        <v>1710</v>
      </c>
      <c r="U277" s="22">
        <v>1580</v>
      </c>
      <c r="V277" s="22">
        <v>529</v>
      </c>
      <c r="W277" s="22">
        <v>232</v>
      </c>
      <c r="X277" s="22">
        <v>11.8</v>
      </c>
      <c r="Y277" s="22">
        <v>166</v>
      </c>
      <c r="Z277" s="22">
        <v>9.5</v>
      </c>
      <c r="AA277" s="22">
        <v>1460</v>
      </c>
      <c r="AB277" s="22">
        <v>5.7</v>
      </c>
      <c r="AC277" s="22">
        <v>10.7</v>
      </c>
      <c r="AD277" s="22">
        <v>88</v>
      </c>
      <c r="AE277" s="22">
        <v>1.1399999999999999</v>
      </c>
      <c r="AF277" s="22">
        <v>1.94</v>
      </c>
      <c r="AG277" s="22">
        <v>16.5</v>
      </c>
      <c r="AH277" s="22">
        <v>474</v>
      </c>
      <c r="AI277" s="22">
        <v>9.1</v>
      </c>
      <c r="AJ277" s="22">
        <v>191</v>
      </c>
      <c r="AK277" s="22">
        <v>9.52</v>
      </c>
      <c r="AL277" s="22">
        <v>254</v>
      </c>
      <c r="AM277" s="22">
        <v>34.299999999999997</v>
      </c>
      <c r="AN277" s="22">
        <v>9.0500000000000007</v>
      </c>
      <c r="AO277" s="22">
        <v>23.2</v>
      </c>
      <c r="AP277" s="22">
        <v>4.09</v>
      </c>
      <c r="AQ277" s="22">
        <v>6.15</v>
      </c>
      <c r="AR277" s="22">
        <v>0.38</v>
      </c>
      <c r="AS277" s="22">
        <v>6.22</v>
      </c>
      <c r="AT277" s="22">
        <v>2.4E-2</v>
      </c>
      <c r="AU277" s="22">
        <v>1.74</v>
      </c>
      <c r="AV277" s="22">
        <v>1.41</v>
      </c>
      <c r="AW277" s="22">
        <v>3.71</v>
      </c>
      <c r="AX277" s="22">
        <v>0.16</v>
      </c>
      <c r="AY277" s="22">
        <v>1.36</v>
      </c>
      <c r="AZ277" s="22">
        <v>7.38</v>
      </c>
      <c r="BA277" s="22">
        <v>99.17</v>
      </c>
      <c r="BB277" s="22" t="s">
        <v>78</v>
      </c>
      <c r="BC277" s="22" t="s">
        <v>78</v>
      </c>
      <c r="BD277" s="22" t="s">
        <v>78</v>
      </c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7"/>
    </row>
    <row r="278" spans="1:103" x14ac:dyDescent="0.2">
      <c r="A278" s="19" t="s">
        <v>280</v>
      </c>
      <c r="B278" s="24">
        <v>88</v>
      </c>
      <c r="C278" s="24">
        <v>89</v>
      </c>
      <c r="D278" s="25" t="s">
        <v>385</v>
      </c>
      <c r="E278" s="25" t="s">
        <v>77</v>
      </c>
      <c r="F278" s="21">
        <v>990047</v>
      </c>
      <c r="G278" s="22">
        <v>7000</v>
      </c>
      <c r="H278" s="22">
        <v>4790</v>
      </c>
      <c r="I278" s="22">
        <v>45</v>
      </c>
      <c r="J278" s="22">
        <v>3.78</v>
      </c>
      <c r="K278" s="22">
        <v>44.8</v>
      </c>
      <c r="L278" s="22">
        <v>18.25</v>
      </c>
      <c r="M278" s="22">
        <v>27.9</v>
      </c>
      <c r="N278" s="22">
        <v>24.3</v>
      </c>
      <c r="O278" s="22">
        <v>65.599999999999994</v>
      </c>
      <c r="P278" s="22">
        <v>12.8</v>
      </c>
      <c r="Q278" s="22">
        <v>7.32</v>
      </c>
      <c r="R278" s="22">
        <v>3260</v>
      </c>
      <c r="S278" s="22">
        <v>1.36</v>
      </c>
      <c r="T278" s="22">
        <v>839</v>
      </c>
      <c r="U278" s="22">
        <v>1210</v>
      </c>
      <c r="V278" s="22">
        <v>412</v>
      </c>
      <c r="W278" s="22">
        <v>181.5</v>
      </c>
      <c r="X278" s="22">
        <v>10.8</v>
      </c>
      <c r="Y278" s="22">
        <v>127.5</v>
      </c>
      <c r="Z278" s="22">
        <v>5.9</v>
      </c>
      <c r="AA278" s="22">
        <v>1650</v>
      </c>
      <c r="AB278" s="22">
        <v>9.3000000000000007</v>
      </c>
      <c r="AC278" s="22">
        <v>8.9600000000000009</v>
      </c>
      <c r="AD278" s="22">
        <v>63.8</v>
      </c>
      <c r="AE278" s="22">
        <v>1.06</v>
      </c>
      <c r="AF278" s="22">
        <v>2.0099999999999998</v>
      </c>
      <c r="AG278" s="22">
        <v>20.5</v>
      </c>
      <c r="AH278" s="22">
        <v>317</v>
      </c>
      <c r="AI278" s="22">
        <v>5.9</v>
      </c>
      <c r="AJ278" s="22">
        <v>188</v>
      </c>
      <c r="AK278" s="22">
        <v>11.3</v>
      </c>
      <c r="AL278" s="22">
        <v>776</v>
      </c>
      <c r="AM278" s="22">
        <v>45.1</v>
      </c>
      <c r="AN278" s="22">
        <v>12.05</v>
      </c>
      <c r="AO278" s="22">
        <v>14.2</v>
      </c>
      <c r="AP278" s="22">
        <v>4.49</v>
      </c>
      <c r="AQ278" s="22">
        <v>3.36</v>
      </c>
      <c r="AR278" s="22">
        <v>1.18</v>
      </c>
      <c r="AS278" s="22">
        <v>8.23</v>
      </c>
      <c r="AT278" s="22">
        <v>7.0000000000000001E-3</v>
      </c>
      <c r="AU278" s="22">
        <v>1.61</v>
      </c>
      <c r="AV278" s="22">
        <v>1.3</v>
      </c>
      <c r="AW278" s="22">
        <v>3.77</v>
      </c>
      <c r="AX278" s="22">
        <v>0.19</v>
      </c>
      <c r="AY278" s="22">
        <v>0.8</v>
      </c>
      <c r="AZ278" s="22">
        <v>4.46</v>
      </c>
      <c r="BA278" s="22">
        <v>100.75</v>
      </c>
      <c r="BB278" s="22" t="s">
        <v>78</v>
      </c>
      <c r="BC278" s="22" t="s">
        <v>78</v>
      </c>
      <c r="BD278" s="22" t="s">
        <v>78</v>
      </c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7"/>
    </row>
    <row r="279" spans="1:103" x14ac:dyDescent="0.2">
      <c r="A279" s="19" t="s">
        <v>280</v>
      </c>
      <c r="B279" s="24">
        <v>89</v>
      </c>
      <c r="C279" s="24">
        <v>90</v>
      </c>
      <c r="D279" s="25" t="s">
        <v>386</v>
      </c>
      <c r="E279" s="25" t="s">
        <v>77</v>
      </c>
      <c r="F279" s="21">
        <v>990047</v>
      </c>
      <c r="G279" s="22">
        <v>6070</v>
      </c>
      <c r="H279" s="22">
        <v>2730</v>
      </c>
      <c r="I279" s="22">
        <v>32</v>
      </c>
      <c r="J279" s="22">
        <v>3.32</v>
      </c>
      <c r="K279" s="22">
        <v>25.9</v>
      </c>
      <c r="L279" s="22">
        <v>11.2</v>
      </c>
      <c r="M279" s="22">
        <v>18.75</v>
      </c>
      <c r="N279" s="22">
        <v>23.6</v>
      </c>
      <c r="O279" s="22">
        <v>39.200000000000003</v>
      </c>
      <c r="P279" s="22">
        <v>13.1</v>
      </c>
      <c r="Q279" s="22">
        <v>4.3600000000000003</v>
      </c>
      <c r="R279" s="22">
        <v>1720</v>
      </c>
      <c r="S279" s="22">
        <v>1</v>
      </c>
      <c r="T279" s="22">
        <v>520</v>
      </c>
      <c r="U279" s="22">
        <v>715</v>
      </c>
      <c r="V279" s="22">
        <v>234</v>
      </c>
      <c r="W279" s="22">
        <v>161.5</v>
      </c>
      <c r="X279" s="22">
        <v>7.3</v>
      </c>
      <c r="Y279" s="22">
        <v>77.3</v>
      </c>
      <c r="Z279" s="22">
        <v>5</v>
      </c>
      <c r="AA279" s="22">
        <v>1710</v>
      </c>
      <c r="AB279" s="22">
        <v>9.9</v>
      </c>
      <c r="AC279" s="22">
        <v>5.42</v>
      </c>
      <c r="AD279" s="22">
        <v>47.5</v>
      </c>
      <c r="AE279" s="22">
        <v>1.19</v>
      </c>
      <c r="AF279" s="22">
        <v>1.22</v>
      </c>
      <c r="AG279" s="22">
        <v>12.85</v>
      </c>
      <c r="AH279" s="22">
        <v>259</v>
      </c>
      <c r="AI279" s="22">
        <v>2.8</v>
      </c>
      <c r="AJ279" s="22">
        <v>106.5</v>
      </c>
      <c r="AK279" s="22">
        <v>7.85</v>
      </c>
      <c r="AL279" s="22">
        <v>721</v>
      </c>
      <c r="AM279" s="22">
        <v>42.2</v>
      </c>
      <c r="AN279" s="22">
        <v>12.4</v>
      </c>
      <c r="AO279" s="22">
        <v>14.95</v>
      </c>
      <c r="AP279" s="22">
        <v>4.5199999999999996</v>
      </c>
      <c r="AQ279" s="22">
        <v>3.71</v>
      </c>
      <c r="AR279" s="22">
        <v>1.4</v>
      </c>
      <c r="AS279" s="22">
        <v>7.23</v>
      </c>
      <c r="AT279" s="22">
        <v>5.0000000000000001E-3</v>
      </c>
      <c r="AU279" s="22">
        <v>1.9</v>
      </c>
      <c r="AV279" s="22">
        <v>1.66</v>
      </c>
      <c r="AW279" s="22">
        <v>3.37</v>
      </c>
      <c r="AX279" s="22">
        <v>0.2</v>
      </c>
      <c r="AY279" s="22">
        <v>0.71</v>
      </c>
      <c r="AZ279" s="22">
        <v>6.45</v>
      </c>
      <c r="BA279" s="22">
        <v>100.71</v>
      </c>
      <c r="BB279" s="22" t="s">
        <v>78</v>
      </c>
      <c r="BC279" s="22" t="s">
        <v>78</v>
      </c>
      <c r="BD279" s="22" t="s">
        <v>78</v>
      </c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7"/>
    </row>
    <row r="280" spans="1:103" x14ac:dyDescent="0.2">
      <c r="A280" s="19" t="s">
        <v>280</v>
      </c>
      <c r="B280" s="24">
        <v>90</v>
      </c>
      <c r="C280" s="24">
        <v>91</v>
      </c>
      <c r="D280" s="25" t="s">
        <v>387</v>
      </c>
      <c r="E280" s="25" t="s">
        <v>77</v>
      </c>
      <c r="F280" s="21">
        <v>990047</v>
      </c>
      <c r="G280" s="22">
        <v>7220</v>
      </c>
      <c r="H280" s="22">
        <v>1670</v>
      </c>
      <c r="I280" s="22">
        <v>62</v>
      </c>
      <c r="J280" s="22">
        <v>6.17</v>
      </c>
      <c r="K280" s="22">
        <v>29.7</v>
      </c>
      <c r="L280" s="22">
        <v>13.75</v>
      </c>
      <c r="M280" s="22">
        <v>16.3</v>
      </c>
      <c r="N280" s="22">
        <v>24.5</v>
      </c>
      <c r="O280" s="22">
        <v>39.1</v>
      </c>
      <c r="P280" s="22">
        <v>19.7</v>
      </c>
      <c r="Q280" s="22">
        <v>4.95</v>
      </c>
      <c r="R280" s="22">
        <v>976</v>
      </c>
      <c r="S280" s="22">
        <v>1.17</v>
      </c>
      <c r="T280" s="22">
        <v>443</v>
      </c>
      <c r="U280" s="22">
        <v>493</v>
      </c>
      <c r="V280" s="22">
        <v>147</v>
      </c>
      <c r="W280" s="22">
        <v>170</v>
      </c>
      <c r="X280" s="22">
        <v>9.8000000000000007</v>
      </c>
      <c r="Y280" s="22">
        <v>66.900000000000006</v>
      </c>
      <c r="Z280" s="22">
        <v>4.7</v>
      </c>
      <c r="AA280" s="22">
        <v>1705</v>
      </c>
      <c r="AB280" s="22">
        <v>10.6</v>
      </c>
      <c r="AC280" s="22">
        <v>5.5</v>
      </c>
      <c r="AD280" s="22">
        <v>68.2</v>
      </c>
      <c r="AE280" s="22">
        <v>1.44</v>
      </c>
      <c r="AF280" s="22">
        <v>1.52</v>
      </c>
      <c r="AG280" s="22">
        <v>13.05</v>
      </c>
      <c r="AH280" s="22">
        <v>259</v>
      </c>
      <c r="AI280" s="22">
        <v>2.5</v>
      </c>
      <c r="AJ280" s="22">
        <v>127</v>
      </c>
      <c r="AK280" s="22">
        <v>9.41</v>
      </c>
      <c r="AL280" s="22">
        <v>1170</v>
      </c>
      <c r="AM280" s="22">
        <v>41.3</v>
      </c>
      <c r="AN280" s="22">
        <v>13.45</v>
      </c>
      <c r="AO280" s="22">
        <v>14</v>
      </c>
      <c r="AP280" s="22">
        <v>3.94</v>
      </c>
      <c r="AQ280" s="22">
        <v>3.82</v>
      </c>
      <c r="AR280" s="22">
        <v>1.62</v>
      </c>
      <c r="AS280" s="22">
        <v>6.41</v>
      </c>
      <c r="AT280" s="22">
        <v>8.9999999999999993E-3</v>
      </c>
      <c r="AU280" s="22">
        <v>2.21</v>
      </c>
      <c r="AV280" s="22">
        <v>1.82</v>
      </c>
      <c r="AW280" s="22">
        <v>2.64</v>
      </c>
      <c r="AX280" s="22">
        <v>0.19</v>
      </c>
      <c r="AY280" s="22">
        <v>0.81</v>
      </c>
      <c r="AZ280" s="22">
        <v>7.31</v>
      </c>
      <c r="BA280" s="22">
        <v>99.53</v>
      </c>
      <c r="BB280" s="22" t="s">
        <v>78</v>
      </c>
      <c r="BC280" s="22" t="s">
        <v>78</v>
      </c>
      <c r="BD280" s="22" t="s">
        <v>78</v>
      </c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7"/>
    </row>
    <row r="281" spans="1:103" x14ac:dyDescent="0.2">
      <c r="A281" s="19" t="s">
        <v>280</v>
      </c>
      <c r="B281" s="24">
        <v>91</v>
      </c>
      <c r="C281" s="24">
        <v>92</v>
      </c>
      <c r="D281" s="25" t="s">
        <v>388</v>
      </c>
      <c r="E281" s="25" t="s">
        <v>77</v>
      </c>
      <c r="F281" s="21">
        <v>990047</v>
      </c>
      <c r="G281" s="22">
        <v>6000</v>
      </c>
      <c r="H281" s="22">
        <v>4940</v>
      </c>
      <c r="I281" s="22">
        <v>21</v>
      </c>
      <c r="J281" s="22">
        <v>4.04</v>
      </c>
      <c r="K281" s="22">
        <v>44.4</v>
      </c>
      <c r="L281" s="22">
        <v>20.6</v>
      </c>
      <c r="M281" s="22">
        <v>28.4</v>
      </c>
      <c r="N281" s="22">
        <v>26.2</v>
      </c>
      <c r="O281" s="22">
        <v>66.599999999999994</v>
      </c>
      <c r="P281" s="22">
        <v>17.05</v>
      </c>
      <c r="Q281" s="22">
        <v>7.63</v>
      </c>
      <c r="R281" s="22">
        <v>3380</v>
      </c>
      <c r="S281" s="22">
        <v>1.68</v>
      </c>
      <c r="T281" s="22">
        <v>636</v>
      </c>
      <c r="U281" s="22">
        <v>1225</v>
      </c>
      <c r="V281" s="22">
        <v>420</v>
      </c>
      <c r="W281" s="22">
        <v>187.5</v>
      </c>
      <c r="X281" s="22">
        <v>13</v>
      </c>
      <c r="Y281" s="22">
        <v>131</v>
      </c>
      <c r="Z281" s="22">
        <v>8</v>
      </c>
      <c r="AA281" s="22">
        <v>2260</v>
      </c>
      <c r="AB281" s="22">
        <v>10</v>
      </c>
      <c r="AC281" s="22">
        <v>9.4</v>
      </c>
      <c r="AD281" s="22">
        <v>72.2</v>
      </c>
      <c r="AE281" s="22">
        <v>1.24</v>
      </c>
      <c r="AF281" s="22">
        <v>2.2799999999999998</v>
      </c>
      <c r="AG281" s="22">
        <v>18.45</v>
      </c>
      <c r="AH281" s="22">
        <v>283</v>
      </c>
      <c r="AI281" s="22">
        <v>3.9</v>
      </c>
      <c r="AJ281" s="22">
        <v>202</v>
      </c>
      <c r="AK281" s="22">
        <v>13.2</v>
      </c>
      <c r="AL281" s="22">
        <v>949</v>
      </c>
      <c r="AM281" s="22">
        <v>39.299999999999997</v>
      </c>
      <c r="AN281" s="22">
        <v>10.25</v>
      </c>
      <c r="AO281" s="22">
        <v>15.05</v>
      </c>
      <c r="AP281" s="22">
        <v>6.19</v>
      </c>
      <c r="AQ281" s="22">
        <v>3.49</v>
      </c>
      <c r="AR281" s="22">
        <v>1.39</v>
      </c>
      <c r="AS281" s="22">
        <v>7.25</v>
      </c>
      <c r="AT281" s="22">
        <v>4.0000000000000001E-3</v>
      </c>
      <c r="AU281" s="22">
        <v>1.9</v>
      </c>
      <c r="AV281" s="22">
        <v>2.74</v>
      </c>
      <c r="AW281" s="22">
        <v>5.03</v>
      </c>
      <c r="AX281" s="22">
        <v>0.26</v>
      </c>
      <c r="AY281" s="22">
        <v>0.67</v>
      </c>
      <c r="AZ281" s="22">
        <v>4.88</v>
      </c>
      <c r="BA281" s="22">
        <v>98.4</v>
      </c>
      <c r="BB281" s="22" t="s">
        <v>78</v>
      </c>
      <c r="BC281" s="22" t="s">
        <v>78</v>
      </c>
      <c r="BD281" s="22" t="s">
        <v>78</v>
      </c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7"/>
    </row>
    <row r="282" spans="1:103" x14ac:dyDescent="0.2">
      <c r="A282" s="19" t="s">
        <v>280</v>
      </c>
      <c r="B282" s="41">
        <v>92</v>
      </c>
      <c r="C282" s="41">
        <v>92.4</v>
      </c>
      <c r="D282" s="42" t="s">
        <v>389</v>
      </c>
      <c r="E282" s="42" t="s">
        <v>77</v>
      </c>
      <c r="F282" s="21">
        <v>990047</v>
      </c>
      <c r="G282" s="22">
        <v>5620</v>
      </c>
      <c r="H282" s="22">
        <v>1585</v>
      </c>
      <c r="I282" s="22">
        <v>23</v>
      </c>
      <c r="J282" s="22">
        <v>0.8</v>
      </c>
      <c r="K282" s="22">
        <v>8.27</v>
      </c>
      <c r="L282" s="22">
        <v>3.08</v>
      </c>
      <c r="M282" s="22">
        <v>9.7799999999999994</v>
      </c>
      <c r="N282" s="22">
        <v>25.2</v>
      </c>
      <c r="O282" s="22">
        <v>18.7</v>
      </c>
      <c r="P282" s="22">
        <v>1</v>
      </c>
      <c r="Q282" s="22">
        <v>1.23</v>
      </c>
      <c r="R282" s="22">
        <v>966</v>
      </c>
      <c r="S282" s="22">
        <v>0.25</v>
      </c>
      <c r="T282" s="22">
        <v>632</v>
      </c>
      <c r="U282" s="22">
        <v>441</v>
      </c>
      <c r="V282" s="22">
        <v>142</v>
      </c>
      <c r="W282" s="22">
        <v>137</v>
      </c>
      <c r="X282" s="22">
        <v>1.1000000000000001</v>
      </c>
      <c r="Y282" s="22">
        <v>46.7</v>
      </c>
      <c r="Z282" s="22" t="s">
        <v>90</v>
      </c>
      <c r="AA282" s="22">
        <v>800</v>
      </c>
      <c r="AB282" s="22">
        <v>8.6999999999999993</v>
      </c>
      <c r="AC282" s="22">
        <v>2.31</v>
      </c>
      <c r="AD282" s="22">
        <v>38.9</v>
      </c>
      <c r="AE282" s="22">
        <v>0.05</v>
      </c>
      <c r="AF282" s="22">
        <v>0.28000000000000003</v>
      </c>
      <c r="AG282" s="22">
        <v>18.3</v>
      </c>
      <c r="AH282" s="22">
        <v>76</v>
      </c>
      <c r="AI282" s="22">
        <v>6.2</v>
      </c>
      <c r="AJ282" s="22">
        <v>29.4</v>
      </c>
      <c r="AK282" s="22">
        <v>1.91</v>
      </c>
      <c r="AL282" s="22">
        <v>42</v>
      </c>
      <c r="AM282" s="22">
        <v>53.6</v>
      </c>
      <c r="AN282" s="22">
        <v>15.2</v>
      </c>
      <c r="AO282" s="22">
        <v>10</v>
      </c>
      <c r="AP282" s="22">
        <v>0.97</v>
      </c>
      <c r="AQ282" s="22">
        <v>0.78</v>
      </c>
      <c r="AR282" s="22">
        <v>0.48</v>
      </c>
      <c r="AS282" s="22">
        <v>11.4</v>
      </c>
      <c r="AT282" s="22">
        <v>4.0000000000000001E-3</v>
      </c>
      <c r="AU282" s="22">
        <v>7.0000000000000007E-2</v>
      </c>
      <c r="AV282" s="22">
        <v>1.62</v>
      </c>
      <c r="AW282" s="22">
        <v>0.73</v>
      </c>
      <c r="AX282" s="22">
        <v>0.09</v>
      </c>
      <c r="AY282" s="22">
        <v>0.65</v>
      </c>
      <c r="AZ282" s="22">
        <v>5.37</v>
      </c>
      <c r="BA282" s="22">
        <v>100.96</v>
      </c>
      <c r="BB282" s="22" t="s">
        <v>78</v>
      </c>
      <c r="BC282" s="22" t="s">
        <v>78</v>
      </c>
      <c r="BD282" s="22" t="s">
        <v>78</v>
      </c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7"/>
    </row>
    <row r="283" spans="1:103" x14ac:dyDescent="0.2">
      <c r="A283" s="19" t="s">
        <v>280</v>
      </c>
      <c r="B283" s="24">
        <v>93.2</v>
      </c>
      <c r="C283" s="24">
        <v>94</v>
      </c>
      <c r="D283" s="25" t="s">
        <v>390</v>
      </c>
      <c r="E283" s="25" t="s">
        <v>77</v>
      </c>
      <c r="F283" s="21">
        <v>990047</v>
      </c>
      <c r="G283" s="22">
        <v>1865</v>
      </c>
      <c r="H283" s="22">
        <v>7170</v>
      </c>
      <c r="I283" s="22">
        <v>6</v>
      </c>
      <c r="J283" s="22">
        <v>0.02</v>
      </c>
      <c r="K283" s="22">
        <v>28.7</v>
      </c>
      <c r="L283" s="22">
        <v>14.55</v>
      </c>
      <c r="M283" s="22">
        <v>29.6</v>
      </c>
      <c r="N283" s="22">
        <v>0.3</v>
      </c>
      <c r="O283" s="22">
        <v>54.3</v>
      </c>
      <c r="P283" s="22">
        <v>0.39</v>
      </c>
      <c r="Q283" s="22">
        <v>4.95</v>
      </c>
      <c r="R283" s="22">
        <v>4650</v>
      </c>
      <c r="S283" s="22">
        <v>1.85</v>
      </c>
      <c r="T283" s="22">
        <v>1220</v>
      </c>
      <c r="U283" s="22">
        <v>1705</v>
      </c>
      <c r="V283" s="22">
        <v>606</v>
      </c>
      <c r="W283" s="22">
        <v>0.6</v>
      </c>
      <c r="X283" s="22">
        <v>3.1</v>
      </c>
      <c r="Y283" s="22">
        <v>149.5</v>
      </c>
      <c r="Z283" s="22">
        <v>3.7</v>
      </c>
      <c r="AA283" s="26" t="s">
        <v>97</v>
      </c>
      <c r="AB283" s="22">
        <v>0.3</v>
      </c>
      <c r="AC283" s="22">
        <v>7.56</v>
      </c>
      <c r="AD283" s="22">
        <v>50.1</v>
      </c>
      <c r="AE283" s="22">
        <v>0.04</v>
      </c>
      <c r="AF283" s="22">
        <v>1.9</v>
      </c>
      <c r="AG283" s="22">
        <v>1.46</v>
      </c>
      <c r="AH283" s="22">
        <v>85</v>
      </c>
      <c r="AI283" s="22">
        <v>5.6</v>
      </c>
      <c r="AJ283" s="22">
        <v>121.5</v>
      </c>
      <c r="AK283" s="22">
        <v>13.1</v>
      </c>
      <c r="AL283" s="22">
        <v>9</v>
      </c>
      <c r="AM283" s="22">
        <v>3.44</v>
      </c>
      <c r="AN283" s="22">
        <v>0.28999999999999998</v>
      </c>
      <c r="AO283" s="22">
        <v>6.04</v>
      </c>
      <c r="AP283" s="22">
        <v>41.7</v>
      </c>
      <c r="AQ283" s="22">
        <v>1.1599999999999999</v>
      </c>
      <c r="AR283" s="22">
        <v>0.14000000000000001</v>
      </c>
      <c r="AS283" s="22">
        <v>0.01</v>
      </c>
      <c r="AT283" s="22" t="s">
        <v>83</v>
      </c>
      <c r="AU283" s="22">
        <v>0.05</v>
      </c>
      <c r="AV283" s="22">
        <v>2.4700000000000002</v>
      </c>
      <c r="AW283" s="22">
        <v>2.17</v>
      </c>
      <c r="AX283" s="22">
        <v>4.2300000000000004</v>
      </c>
      <c r="AY283" s="22">
        <v>0.2</v>
      </c>
      <c r="AZ283" s="22">
        <v>33.299999999999997</v>
      </c>
      <c r="BA283" s="22">
        <v>95.2</v>
      </c>
      <c r="BB283" s="22" t="s">
        <v>78</v>
      </c>
      <c r="BC283" s="22" t="s">
        <v>78</v>
      </c>
      <c r="BD283" s="22" t="s">
        <v>78</v>
      </c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7"/>
    </row>
    <row r="284" spans="1:103" x14ac:dyDescent="0.2">
      <c r="A284" s="19" t="s">
        <v>280</v>
      </c>
      <c r="B284" s="24">
        <v>94</v>
      </c>
      <c r="C284" s="24">
        <v>95</v>
      </c>
      <c r="D284" s="25" t="s">
        <v>391</v>
      </c>
      <c r="E284" s="25" t="s">
        <v>77</v>
      </c>
      <c r="F284" s="21">
        <v>990047</v>
      </c>
      <c r="G284" s="22">
        <v>1990</v>
      </c>
      <c r="H284" s="22">
        <v>8850</v>
      </c>
      <c r="I284" s="22">
        <v>8</v>
      </c>
      <c r="J284" s="22">
        <v>0.08</v>
      </c>
      <c r="K284" s="22">
        <v>25</v>
      </c>
      <c r="L284" s="22">
        <v>11.65</v>
      </c>
      <c r="M284" s="22">
        <v>26.1</v>
      </c>
      <c r="N284" s="22">
        <v>4.3</v>
      </c>
      <c r="O284" s="22">
        <v>50.8</v>
      </c>
      <c r="P284" s="22">
        <v>0.34</v>
      </c>
      <c r="Q284" s="22">
        <v>3.97</v>
      </c>
      <c r="R284" s="22">
        <v>6280</v>
      </c>
      <c r="S284" s="22">
        <v>1.46</v>
      </c>
      <c r="T284" s="22">
        <v>668</v>
      </c>
      <c r="U284" s="22">
        <v>1840</v>
      </c>
      <c r="V284" s="22">
        <v>744</v>
      </c>
      <c r="W284" s="22">
        <v>10.6</v>
      </c>
      <c r="X284" s="22">
        <v>2.7</v>
      </c>
      <c r="Y284" s="22">
        <v>136.5</v>
      </c>
      <c r="Z284" s="22">
        <v>1.8</v>
      </c>
      <c r="AA284" s="26" t="s">
        <v>97</v>
      </c>
      <c r="AB284" s="22">
        <v>0.9</v>
      </c>
      <c r="AC284" s="22">
        <v>7.66</v>
      </c>
      <c r="AD284" s="22">
        <v>50.3</v>
      </c>
      <c r="AE284" s="22">
        <v>0.05</v>
      </c>
      <c r="AF284" s="22">
        <v>1.42</v>
      </c>
      <c r="AG284" s="22">
        <v>4.08</v>
      </c>
      <c r="AH284" s="22">
        <v>61</v>
      </c>
      <c r="AI284" s="22">
        <v>4.5999999999999996</v>
      </c>
      <c r="AJ284" s="22">
        <v>96</v>
      </c>
      <c r="AK284" s="22">
        <v>9.49</v>
      </c>
      <c r="AL284" s="22">
        <v>9</v>
      </c>
      <c r="AM284" s="22">
        <v>7.59</v>
      </c>
      <c r="AN284" s="22">
        <v>1.55</v>
      </c>
      <c r="AO284" s="22">
        <v>6.51</v>
      </c>
      <c r="AP284" s="22">
        <v>36.6</v>
      </c>
      <c r="AQ284" s="22">
        <v>2.0099999999999998</v>
      </c>
      <c r="AR284" s="22">
        <v>0.13</v>
      </c>
      <c r="AS284" s="22">
        <v>0.99</v>
      </c>
      <c r="AT284" s="22" t="s">
        <v>83</v>
      </c>
      <c r="AU284" s="22">
        <v>0.08</v>
      </c>
      <c r="AV284" s="22">
        <v>3.07</v>
      </c>
      <c r="AW284" s="22">
        <v>1.96</v>
      </c>
      <c r="AX284" s="22">
        <v>4.6399999999999997</v>
      </c>
      <c r="AY284" s="22">
        <v>0.24</v>
      </c>
      <c r="AZ284" s="22">
        <v>32.4</v>
      </c>
      <c r="BA284" s="22">
        <v>97.77</v>
      </c>
      <c r="BB284" s="22">
        <v>0.01</v>
      </c>
      <c r="BC284" s="22" t="s">
        <v>78</v>
      </c>
      <c r="BD284" s="22" t="s">
        <v>78</v>
      </c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7"/>
    </row>
    <row r="285" spans="1:103" x14ac:dyDescent="0.2">
      <c r="A285" s="19" t="s">
        <v>280</v>
      </c>
      <c r="B285" s="24">
        <v>95</v>
      </c>
      <c r="C285" s="24">
        <v>96</v>
      </c>
      <c r="D285" s="25" t="s">
        <v>392</v>
      </c>
      <c r="E285" s="25" t="s">
        <v>77</v>
      </c>
      <c r="F285" s="21">
        <v>990047</v>
      </c>
      <c r="G285" s="22">
        <v>2210</v>
      </c>
      <c r="H285" s="26">
        <v>9860</v>
      </c>
      <c r="I285" s="22">
        <v>5</v>
      </c>
      <c r="J285" s="22">
        <v>0.02</v>
      </c>
      <c r="K285" s="22">
        <v>34.6</v>
      </c>
      <c r="L285" s="22">
        <v>13.6</v>
      </c>
      <c r="M285" s="22">
        <v>38.200000000000003</v>
      </c>
      <c r="N285" s="22">
        <v>0.5</v>
      </c>
      <c r="O285" s="22">
        <v>75.8</v>
      </c>
      <c r="P285" s="22">
        <v>0.2</v>
      </c>
      <c r="Q285" s="22">
        <v>4.9400000000000004</v>
      </c>
      <c r="R285" s="22">
        <v>7080</v>
      </c>
      <c r="S285" s="22">
        <v>1.42</v>
      </c>
      <c r="T285" s="22">
        <v>883</v>
      </c>
      <c r="U285" s="22">
        <v>2330</v>
      </c>
      <c r="V285" s="22">
        <v>915</v>
      </c>
      <c r="W285" s="22">
        <v>1.5</v>
      </c>
      <c r="X285" s="22">
        <v>2.1</v>
      </c>
      <c r="Y285" s="22">
        <v>201</v>
      </c>
      <c r="Z285" s="22">
        <v>2.2000000000000002</v>
      </c>
      <c r="AA285" s="26" t="s">
        <v>97</v>
      </c>
      <c r="AB285" s="22">
        <v>0.2</v>
      </c>
      <c r="AC285" s="22">
        <v>10.3</v>
      </c>
      <c r="AD285" s="22">
        <v>75.900000000000006</v>
      </c>
      <c r="AE285" s="22">
        <v>0.02</v>
      </c>
      <c r="AF285" s="22">
        <v>1.66</v>
      </c>
      <c r="AG285" s="22">
        <v>2.54</v>
      </c>
      <c r="AH285" s="22">
        <v>58</v>
      </c>
      <c r="AI285" s="22">
        <v>1.9</v>
      </c>
      <c r="AJ285" s="22">
        <v>124.5</v>
      </c>
      <c r="AK285" s="22">
        <v>10.3</v>
      </c>
      <c r="AL285" s="22">
        <v>6</v>
      </c>
      <c r="AM285" s="22">
        <v>4.04</v>
      </c>
      <c r="AN285" s="22">
        <v>0.52</v>
      </c>
      <c r="AO285" s="22">
        <v>8.5</v>
      </c>
      <c r="AP285" s="22">
        <v>37.1</v>
      </c>
      <c r="AQ285" s="22">
        <v>2.37</v>
      </c>
      <c r="AR285" s="22">
        <v>0.08</v>
      </c>
      <c r="AS285" s="22">
        <v>0.01</v>
      </c>
      <c r="AT285" s="22" t="s">
        <v>83</v>
      </c>
      <c r="AU285" s="22">
        <v>0.02</v>
      </c>
      <c r="AV285" s="22">
        <v>2.8</v>
      </c>
      <c r="AW285" s="22">
        <v>1.54</v>
      </c>
      <c r="AX285" s="22">
        <v>4.8600000000000003</v>
      </c>
      <c r="AY285" s="22">
        <v>0.25</v>
      </c>
      <c r="AZ285" s="22">
        <v>32.299999999999997</v>
      </c>
      <c r="BA285" s="22">
        <v>94.39</v>
      </c>
      <c r="BB285" s="22">
        <v>0.01</v>
      </c>
      <c r="BC285" s="22" t="s">
        <v>78</v>
      </c>
      <c r="BD285" s="22" t="s">
        <v>78</v>
      </c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7"/>
    </row>
    <row r="286" spans="1:103" x14ac:dyDescent="0.2">
      <c r="A286" s="19" t="s">
        <v>280</v>
      </c>
      <c r="B286" s="2" t="s">
        <v>126</v>
      </c>
      <c r="C286" s="2"/>
      <c r="D286" s="27" t="s">
        <v>393</v>
      </c>
      <c r="E286" s="27" t="s">
        <v>107</v>
      </c>
      <c r="F286" s="21">
        <v>990047</v>
      </c>
      <c r="G286" s="22">
        <v>4380</v>
      </c>
      <c r="H286" s="22">
        <v>3170</v>
      </c>
      <c r="I286" s="22">
        <v>57</v>
      </c>
      <c r="J286" s="22">
        <v>3</v>
      </c>
      <c r="K286" s="22">
        <v>21.3</v>
      </c>
      <c r="L286" s="22">
        <v>7.57</v>
      </c>
      <c r="M286" s="22">
        <v>18.55</v>
      </c>
      <c r="N286" s="22">
        <v>15.2</v>
      </c>
      <c r="O286" s="22">
        <v>43.7</v>
      </c>
      <c r="P286" s="22">
        <v>1.98</v>
      </c>
      <c r="Q286" s="22">
        <v>3.32</v>
      </c>
      <c r="R286" s="22">
        <v>2550</v>
      </c>
      <c r="S286" s="22">
        <v>0.69</v>
      </c>
      <c r="T286" s="22">
        <v>252</v>
      </c>
      <c r="U286" s="22">
        <v>679</v>
      </c>
      <c r="V286" s="22">
        <v>257</v>
      </c>
      <c r="W286" s="22">
        <v>73.099999999999994</v>
      </c>
      <c r="X286" s="22">
        <v>7.2</v>
      </c>
      <c r="Y286" s="22">
        <v>74.7</v>
      </c>
      <c r="Z286" s="22">
        <v>3.5</v>
      </c>
      <c r="AA286" s="22">
        <v>6650</v>
      </c>
      <c r="AB286" s="22">
        <v>2</v>
      </c>
      <c r="AC286" s="22">
        <v>5.72</v>
      </c>
      <c r="AD286" s="22">
        <v>125</v>
      </c>
      <c r="AE286" s="22">
        <v>0.3</v>
      </c>
      <c r="AF286" s="22">
        <v>0.91</v>
      </c>
      <c r="AG286" s="22">
        <v>3.37</v>
      </c>
      <c r="AH286" s="22">
        <v>52</v>
      </c>
      <c r="AI286" s="22">
        <v>2.8</v>
      </c>
      <c r="AJ286" s="22">
        <v>80.099999999999994</v>
      </c>
      <c r="AK286" s="22">
        <v>4.63</v>
      </c>
      <c r="AL286" s="22">
        <v>71</v>
      </c>
      <c r="AM286" s="22">
        <v>34.1</v>
      </c>
      <c r="AN286" s="22">
        <v>9.89</v>
      </c>
      <c r="AO286" s="22">
        <v>7.42</v>
      </c>
      <c r="AP286" s="22">
        <v>17.45</v>
      </c>
      <c r="AQ286" s="22">
        <v>3.52</v>
      </c>
      <c r="AR286" s="22">
        <v>4.5999999999999996</v>
      </c>
      <c r="AS286" s="22">
        <v>1.18</v>
      </c>
      <c r="AT286" s="22">
        <v>8.9999999999999993E-3</v>
      </c>
      <c r="AU286" s="22">
        <v>0.45</v>
      </c>
      <c r="AV286" s="22">
        <v>0.76</v>
      </c>
      <c r="AW286" s="22">
        <v>0.18</v>
      </c>
      <c r="AX286" s="22">
        <v>0.74</v>
      </c>
      <c r="AY286" s="22">
        <v>0.49</v>
      </c>
      <c r="AZ286" s="22">
        <v>18.05</v>
      </c>
      <c r="BA286" s="22">
        <v>98.84</v>
      </c>
      <c r="BB286" s="22"/>
      <c r="BC286" s="22"/>
      <c r="BD286" s="22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7"/>
    </row>
    <row r="287" spans="1:103" x14ac:dyDescent="0.2">
      <c r="A287" s="19" t="s">
        <v>280</v>
      </c>
      <c r="B287" s="24">
        <v>96</v>
      </c>
      <c r="C287" s="24">
        <v>97</v>
      </c>
      <c r="D287" s="25" t="s">
        <v>394</v>
      </c>
      <c r="E287" s="25" t="s">
        <v>77</v>
      </c>
      <c r="F287" s="21">
        <v>990047</v>
      </c>
      <c r="G287" s="22">
        <v>1755</v>
      </c>
      <c r="H287" s="22">
        <v>7920</v>
      </c>
      <c r="I287" s="22">
        <v>11</v>
      </c>
      <c r="J287" s="22">
        <v>0.03</v>
      </c>
      <c r="K287" s="22">
        <v>41.9</v>
      </c>
      <c r="L287" s="22">
        <v>16.399999999999999</v>
      </c>
      <c r="M287" s="22">
        <v>48.1</v>
      </c>
      <c r="N287" s="22">
        <v>2.6</v>
      </c>
      <c r="O287" s="22">
        <v>94</v>
      </c>
      <c r="P287" s="22">
        <v>0.37</v>
      </c>
      <c r="Q287" s="22">
        <v>6.13</v>
      </c>
      <c r="R287" s="22">
        <v>4750</v>
      </c>
      <c r="S287" s="22">
        <v>1.72</v>
      </c>
      <c r="T287" s="22">
        <v>733</v>
      </c>
      <c r="U287" s="22">
        <v>2210</v>
      </c>
      <c r="V287" s="22">
        <v>728</v>
      </c>
      <c r="W287" s="22">
        <v>0.7</v>
      </c>
      <c r="X287" s="22">
        <v>0.8</v>
      </c>
      <c r="Y287" s="22">
        <v>228</v>
      </c>
      <c r="Z287" s="22">
        <v>2.2000000000000002</v>
      </c>
      <c r="AA287" s="26" t="s">
        <v>97</v>
      </c>
      <c r="AB287" s="22">
        <v>0.3</v>
      </c>
      <c r="AC287" s="22">
        <v>11.45</v>
      </c>
      <c r="AD287" s="22">
        <v>94.7</v>
      </c>
      <c r="AE287" s="22">
        <v>0.02</v>
      </c>
      <c r="AF287" s="22">
        <v>1.76</v>
      </c>
      <c r="AG287" s="22">
        <v>2.23</v>
      </c>
      <c r="AH287" s="22">
        <v>65</v>
      </c>
      <c r="AI287" s="22">
        <v>2.5</v>
      </c>
      <c r="AJ287" s="22">
        <v>142.5</v>
      </c>
      <c r="AK287" s="22">
        <v>11.55</v>
      </c>
      <c r="AL287" s="22">
        <v>7</v>
      </c>
      <c r="AM287" s="22">
        <v>5.23</v>
      </c>
      <c r="AN287" s="22">
        <v>0.36</v>
      </c>
      <c r="AO287" s="22">
        <v>7.97</v>
      </c>
      <c r="AP287" s="22">
        <v>37.299999999999997</v>
      </c>
      <c r="AQ287" s="22">
        <v>2.0099999999999998</v>
      </c>
      <c r="AR287" s="22">
        <v>0.1</v>
      </c>
      <c r="AS287" s="22" t="s">
        <v>78</v>
      </c>
      <c r="AT287" s="22" t="s">
        <v>83</v>
      </c>
      <c r="AU287" s="22">
        <v>0.03</v>
      </c>
      <c r="AV287" s="22">
        <v>2.36</v>
      </c>
      <c r="AW287" s="22">
        <v>1.46</v>
      </c>
      <c r="AX287" s="22">
        <v>4.0199999999999996</v>
      </c>
      <c r="AY287" s="22">
        <v>0.19</v>
      </c>
      <c r="AZ287" s="22">
        <v>32.9</v>
      </c>
      <c r="BA287" s="22">
        <v>93.93</v>
      </c>
      <c r="BB287" s="22" t="s">
        <v>78</v>
      </c>
      <c r="BC287" s="22" t="s">
        <v>78</v>
      </c>
      <c r="BD287" s="22" t="s">
        <v>78</v>
      </c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7"/>
    </row>
    <row r="288" spans="1:103" x14ac:dyDescent="0.2">
      <c r="A288" s="19" t="s">
        <v>280</v>
      </c>
      <c r="B288" s="24">
        <v>97</v>
      </c>
      <c r="C288" s="24">
        <v>98</v>
      </c>
      <c r="D288" s="25" t="s">
        <v>395</v>
      </c>
      <c r="E288" s="25" t="s">
        <v>77</v>
      </c>
      <c r="F288" s="21">
        <v>990047</v>
      </c>
      <c r="G288" s="22">
        <v>1815</v>
      </c>
      <c r="H288" s="22">
        <v>8150</v>
      </c>
      <c r="I288" s="22">
        <v>6</v>
      </c>
      <c r="J288" s="22">
        <v>0.03</v>
      </c>
      <c r="K288" s="22">
        <v>27.4</v>
      </c>
      <c r="L288" s="22">
        <v>13</v>
      </c>
      <c r="M288" s="22">
        <v>27.9</v>
      </c>
      <c r="N288" s="22">
        <v>4.8</v>
      </c>
      <c r="O288" s="22">
        <v>53.5</v>
      </c>
      <c r="P288" s="22">
        <v>0.25</v>
      </c>
      <c r="Q288" s="22">
        <v>4.58</v>
      </c>
      <c r="R288" s="22">
        <v>5880</v>
      </c>
      <c r="S288" s="22">
        <v>1.48</v>
      </c>
      <c r="T288" s="22">
        <v>453</v>
      </c>
      <c r="U288" s="22">
        <v>1740</v>
      </c>
      <c r="V288" s="22">
        <v>647</v>
      </c>
      <c r="W288" s="22">
        <v>1.9</v>
      </c>
      <c r="X288" s="22">
        <v>2.9</v>
      </c>
      <c r="Y288" s="22">
        <v>142</v>
      </c>
      <c r="Z288" s="22">
        <v>3</v>
      </c>
      <c r="AA288" s="26" t="s">
        <v>97</v>
      </c>
      <c r="AB288" s="22">
        <v>0.2</v>
      </c>
      <c r="AC288" s="22">
        <v>7.97</v>
      </c>
      <c r="AD288" s="22">
        <v>87.7</v>
      </c>
      <c r="AE288" s="22">
        <v>0.02</v>
      </c>
      <c r="AF288" s="22">
        <v>1.64</v>
      </c>
      <c r="AG288" s="22">
        <v>1.25</v>
      </c>
      <c r="AH288" s="22">
        <v>76</v>
      </c>
      <c r="AI288" s="22">
        <v>2.1</v>
      </c>
      <c r="AJ288" s="22">
        <v>109.5</v>
      </c>
      <c r="AK288" s="22">
        <v>10.199999999999999</v>
      </c>
      <c r="AL288" s="22">
        <v>10</v>
      </c>
      <c r="AM288" s="22">
        <v>3.44</v>
      </c>
      <c r="AN288" s="22">
        <v>0.53</v>
      </c>
      <c r="AO288" s="22">
        <v>9.82</v>
      </c>
      <c r="AP288" s="22">
        <v>33.200000000000003</v>
      </c>
      <c r="AQ288" s="22">
        <v>3.92</v>
      </c>
      <c r="AR288" s="22">
        <v>0.1</v>
      </c>
      <c r="AS288" s="22">
        <v>0.05</v>
      </c>
      <c r="AT288" s="22" t="s">
        <v>83</v>
      </c>
      <c r="AU288" s="22">
        <v>0.03</v>
      </c>
      <c r="AV288" s="22">
        <v>3.44</v>
      </c>
      <c r="AW288" s="22">
        <v>1.36</v>
      </c>
      <c r="AX288" s="22">
        <v>4.12</v>
      </c>
      <c r="AY288" s="22">
        <v>0.2</v>
      </c>
      <c r="AZ288" s="22">
        <v>34.799999999999997</v>
      </c>
      <c r="BA288" s="22">
        <v>95.01</v>
      </c>
      <c r="BB288" s="22" t="s">
        <v>78</v>
      </c>
      <c r="BC288" s="22" t="s">
        <v>78</v>
      </c>
      <c r="BD288" s="22" t="s">
        <v>78</v>
      </c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7"/>
    </row>
    <row r="289" spans="1:103" x14ac:dyDescent="0.2">
      <c r="A289" s="19" t="s">
        <v>280</v>
      </c>
      <c r="B289" s="24">
        <v>98</v>
      </c>
      <c r="C289" s="24">
        <v>99</v>
      </c>
      <c r="D289" s="25" t="s">
        <v>396</v>
      </c>
      <c r="E289" s="25" t="s">
        <v>77</v>
      </c>
      <c r="F289" s="21">
        <v>990047</v>
      </c>
      <c r="G289" s="22">
        <v>2370</v>
      </c>
      <c r="H289" s="22">
        <v>9060</v>
      </c>
      <c r="I289" s="22">
        <v>10</v>
      </c>
      <c r="J289" s="22">
        <v>0.03</v>
      </c>
      <c r="K289" s="22">
        <v>28.3</v>
      </c>
      <c r="L289" s="22">
        <v>12.6</v>
      </c>
      <c r="M289" s="22">
        <v>32.1</v>
      </c>
      <c r="N289" s="22">
        <v>4</v>
      </c>
      <c r="O289" s="22">
        <v>61.4</v>
      </c>
      <c r="P289" s="22">
        <v>0.41</v>
      </c>
      <c r="Q289" s="22">
        <v>4.59</v>
      </c>
      <c r="R289" s="22">
        <v>6280</v>
      </c>
      <c r="S289" s="22">
        <v>1.39</v>
      </c>
      <c r="T289" s="22">
        <v>619</v>
      </c>
      <c r="U289" s="22">
        <v>2020</v>
      </c>
      <c r="V289" s="22">
        <v>773</v>
      </c>
      <c r="W289" s="22">
        <v>1.1000000000000001</v>
      </c>
      <c r="X289" s="22">
        <v>3.9</v>
      </c>
      <c r="Y289" s="22">
        <v>168.5</v>
      </c>
      <c r="Z289" s="22">
        <v>3.6</v>
      </c>
      <c r="AA289" s="26" t="s">
        <v>97</v>
      </c>
      <c r="AB289" s="22">
        <v>0.3</v>
      </c>
      <c r="AC289" s="22">
        <v>8.69</v>
      </c>
      <c r="AD289" s="22">
        <v>119</v>
      </c>
      <c r="AE289" s="22">
        <v>0.02</v>
      </c>
      <c r="AF289" s="22">
        <v>1.77</v>
      </c>
      <c r="AG289" s="22">
        <v>2.13</v>
      </c>
      <c r="AH289" s="22">
        <v>111</v>
      </c>
      <c r="AI289" s="22">
        <v>1.8</v>
      </c>
      <c r="AJ289" s="22">
        <v>122.5</v>
      </c>
      <c r="AK289" s="22">
        <v>9.99</v>
      </c>
      <c r="AL289" s="22">
        <v>11</v>
      </c>
      <c r="AM289" s="22">
        <v>3.77</v>
      </c>
      <c r="AN289" s="22">
        <v>0.85</v>
      </c>
      <c r="AO289" s="22">
        <v>11.55</v>
      </c>
      <c r="AP289" s="22">
        <v>31.5</v>
      </c>
      <c r="AQ289" s="22">
        <v>3.75</v>
      </c>
      <c r="AR289" s="22">
        <v>0.14000000000000001</v>
      </c>
      <c r="AS289" s="22">
        <v>0.03</v>
      </c>
      <c r="AT289" s="22">
        <v>2E-3</v>
      </c>
      <c r="AU289" s="22">
        <v>0.03</v>
      </c>
      <c r="AV289" s="22">
        <v>3.51</v>
      </c>
      <c r="AW289" s="22">
        <v>2.12</v>
      </c>
      <c r="AX289" s="22">
        <v>4.3600000000000003</v>
      </c>
      <c r="AY289" s="22">
        <v>0.26</v>
      </c>
      <c r="AZ289" s="22">
        <v>32.299999999999997</v>
      </c>
      <c r="BA289" s="22">
        <v>94.17</v>
      </c>
      <c r="BB289" s="22" t="s">
        <v>78</v>
      </c>
      <c r="BC289" s="22" t="s">
        <v>78</v>
      </c>
      <c r="BD289" s="22" t="s">
        <v>78</v>
      </c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7"/>
    </row>
    <row r="290" spans="1:103" x14ac:dyDescent="0.2">
      <c r="A290" s="19" t="s">
        <v>280</v>
      </c>
      <c r="B290" s="24">
        <v>99</v>
      </c>
      <c r="C290" s="24">
        <v>100</v>
      </c>
      <c r="D290" s="25" t="s">
        <v>397</v>
      </c>
      <c r="E290" s="25" t="s">
        <v>77</v>
      </c>
      <c r="F290" s="21">
        <v>990047</v>
      </c>
      <c r="G290" s="22">
        <v>2180</v>
      </c>
      <c r="H290" s="22">
        <v>4260</v>
      </c>
      <c r="I290" s="22">
        <v>9</v>
      </c>
      <c r="J290" s="22">
        <v>0.03</v>
      </c>
      <c r="K290" s="22">
        <v>29.3</v>
      </c>
      <c r="L290" s="22">
        <v>14.9</v>
      </c>
      <c r="M290" s="22">
        <v>28.2</v>
      </c>
      <c r="N290" s="22">
        <v>6</v>
      </c>
      <c r="O290" s="22">
        <v>55.3</v>
      </c>
      <c r="P290" s="22">
        <v>0.94</v>
      </c>
      <c r="Q290" s="22">
        <v>5.13</v>
      </c>
      <c r="R290" s="22">
        <v>2480</v>
      </c>
      <c r="S290" s="22">
        <v>1.86</v>
      </c>
      <c r="T290" s="22">
        <v>1240</v>
      </c>
      <c r="U290" s="22">
        <v>1290</v>
      </c>
      <c r="V290" s="22">
        <v>411</v>
      </c>
      <c r="W290" s="22">
        <v>1.8</v>
      </c>
      <c r="X290" s="22">
        <v>3.5</v>
      </c>
      <c r="Y290" s="22">
        <v>135.5</v>
      </c>
      <c r="Z290" s="22">
        <v>3.3</v>
      </c>
      <c r="AA290" s="26" t="s">
        <v>97</v>
      </c>
      <c r="AB290" s="22">
        <v>1</v>
      </c>
      <c r="AC290" s="22">
        <v>6.96</v>
      </c>
      <c r="AD290" s="22">
        <v>86</v>
      </c>
      <c r="AE290" s="22">
        <v>0.04</v>
      </c>
      <c r="AF290" s="22">
        <v>2.02</v>
      </c>
      <c r="AG290" s="22">
        <v>4.9800000000000004</v>
      </c>
      <c r="AH290" s="22">
        <v>139</v>
      </c>
      <c r="AI290" s="22">
        <v>1.6</v>
      </c>
      <c r="AJ290" s="22">
        <v>136.5</v>
      </c>
      <c r="AK290" s="22">
        <v>14.05</v>
      </c>
      <c r="AL290" s="22">
        <v>15</v>
      </c>
      <c r="AM290" s="22">
        <v>5.37</v>
      </c>
      <c r="AN290" s="22">
        <v>1.04</v>
      </c>
      <c r="AO290" s="22">
        <v>9.6300000000000008</v>
      </c>
      <c r="AP290" s="22">
        <v>37.6</v>
      </c>
      <c r="AQ290" s="22">
        <v>2.15</v>
      </c>
      <c r="AR290" s="22">
        <v>0.15</v>
      </c>
      <c r="AS290" s="22">
        <v>0.16</v>
      </c>
      <c r="AT290" s="22">
        <v>2E-3</v>
      </c>
      <c r="AU290" s="22">
        <v>0.06</v>
      </c>
      <c r="AV290" s="22">
        <v>2.76</v>
      </c>
      <c r="AW290" s="22">
        <v>1.38</v>
      </c>
      <c r="AX290" s="22">
        <v>2.44</v>
      </c>
      <c r="AY290" s="22">
        <v>0.24</v>
      </c>
      <c r="AZ290" s="22">
        <v>33.1</v>
      </c>
      <c r="BA290" s="22">
        <v>96.08</v>
      </c>
      <c r="BB290" s="22" t="s">
        <v>78</v>
      </c>
      <c r="BC290" s="22" t="s">
        <v>78</v>
      </c>
      <c r="BD290" s="22" t="s">
        <v>78</v>
      </c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7"/>
    </row>
    <row r="291" spans="1:103" x14ac:dyDescent="0.2">
      <c r="A291" s="19" t="s">
        <v>280</v>
      </c>
      <c r="B291" s="24">
        <v>100</v>
      </c>
      <c r="C291" s="24">
        <v>101</v>
      </c>
      <c r="D291" s="25" t="s">
        <v>398</v>
      </c>
      <c r="E291" s="25" t="s">
        <v>77</v>
      </c>
      <c r="F291" s="21">
        <v>990047</v>
      </c>
      <c r="G291" s="22">
        <v>1325</v>
      </c>
      <c r="H291" s="22">
        <v>6330</v>
      </c>
      <c r="I291" s="22">
        <v>8</v>
      </c>
      <c r="J291" s="22">
        <v>0.02</v>
      </c>
      <c r="K291" s="22">
        <v>39.1</v>
      </c>
      <c r="L291" s="22">
        <v>17</v>
      </c>
      <c r="M291" s="22">
        <v>41.7</v>
      </c>
      <c r="N291" s="22">
        <v>3.7</v>
      </c>
      <c r="O291" s="22">
        <v>83</v>
      </c>
      <c r="P291" s="22">
        <v>0.82</v>
      </c>
      <c r="Q291" s="22">
        <v>6.65</v>
      </c>
      <c r="R291" s="22">
        <v>3510</v>
      </c>
      <c r="S291" s="22">
        <v>2.09</v>
      </c>
      <c r="T291" s="22">
        <v>1220</v>
      </c>
      <c r="U291" s="22">
        <v>1915</v>
      </c>
      <c r="V291" s="22">
        <v>598</v>
      </c>
      <c r="W291" s="22">
        <v>1.5</v>
      </c>
      <c r="X291" s="22">
        <v>3.6</v>
      </c>
      <c r="Y291" s="22">
        <v>204</v>
      </c>
      <c r="Z291" s="22">
        <v>3.6</v>
      </c>
      <c r="AA291" s="26" t="s">
        <v>97</v>
      </c>
      <c r="AB291" s="22">
        <v>1</v>
      </c>
      <c r="AC291" s="22">
        <v>9.9</v>
      </c>
      <c r="AD291" s="22">
        <v>82.2</v>
      </c>
      <c r="AE291" s="22">
        <v>0.04</v>
      </c>
      <c r="AF291" s="22">
        <v>2.2000000000000002</v>
      </c>
      <c r="AG291" s="22">
        <v>4.4400000000000004</v>
      </c>
      <c r="AH291" s="22">
        <v>136</v>
      </c>
      <c r="AI291" s="22">
        <v>1.8</v>
      </c>
      <c r="AJ291" s="22">
        <v>157</v>
      </c>
      <c r="AK291" s="22">
        <v>14.75</v>
      </c>
      <c r="AL291" s="22">
        <v>14</v>
      </c>
      <c r="AM291" s="22">
        <v>4.03</v>
      </c>
      <c r="AN291" s="22">
        <v>0.43</v>
      </c>
      <c r="AO291" s="22">
        <v>5.87</v>
      </c>
      <c r="AP291" s="22">
        <v>42.1</v>
      </c>
      <c r="AQ291" s="22">
        <v>1.2</v>
      </c>
      <c r="AR291" s="22">
        <v>0.21</v>
      </c>
      <c r="AS291" s="22">
        <v>0.11</v>
      </c>
      <c r="AT291" s="22">
        <v>2E-3</v>
      </c>
      <c r="AU291" s="22">
        <v>0.04</v>
      </c>
      <c r="AV291" s="22">
        <v>2.14</v>
      </c>
      <c r="AW291" s="22">
        <v>1.41</v>
      </c>
      <c r="AX291" s="22">
        <v>2.7</v>
      </c>
      <c r="AY291" s="22">
        <v>0.14000000000000001</v>
      </c>
      <c r="AZ291" s="22">
        <v>35.1</v>
      </c>
      <c r="BA291" s="22">
        <v>95.48</v>
      </c>
      <c r="BB291" s="22" t="s">
        <v>78</v>
      </c>
      <c r="BC291" s="22" t="s">
        <v>78</v>
      </c>
      <c r="BD291" s="22" t="s">
        <v>78</v>
      </c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7"/>
    </row>
    <row r="292" spans="1:103" x14ac:dyDescent="0.2">
      <c r="A292" s="19" t="s">
        <v>280</v>
      </c>
      <c r="B292" s="24">
        <v>101</v>
      </c>
      <c r="C292" s="24">
        <v>102</v>
      </c>
      <c r="D292" s="25" t="s">
        <v>399</v>
      </c>
      <c r="E292" s="25" t="s">
        <v>77</v>
      </c>
      <c r="F292" s="21">
        <v>990047</v>
      </c>
      <c r="G292" s="22">
        <v>2760</v>
      </c>
      <c r="H292" s="26">
        <v>12750</v>
      </c>
      <c r="I292" s="22">
        <v>7</v>
      </c>
      <c r="J292" s="22">
        <v>0.05</v>
      </c>
      <c r="K292" s="22">
        <v>30.2</v>
      </c>
      <c r="L292" s="22">
        <v>10.5</v>
      </c>
      <c r="M292" s="22">
        <v>42</v>
      </c>
      <c r="N292" s="22" t="s">
        <v>94</v>
      </c>
      <c r="O292" s="22">
        <v>85</v>
      </c>
      <c r="P292" s="22">
        <v>0.77</v>
      </c>
      <c r="Q292" s="22">
        <v>4.32</v>
      </c>
      <c r="R292" s="26">
        <v>9630</v>
      </c>
      <c r="S292" s="22">
        <v>1.3</v>
      </c>
      <c r="T292" s="22">
        <v>1085</v>
      </c>
      <c r="U292" s="22">
        <v>2760</v>
      </c>
      <c r="V292" s="26">
        <v>989</v>
      </c>
      <c r="W292" s="22">
        <v>3</v>
      </c>
      <c r="X292" s="22">
        <v>2.2000000000000002</v>
      </c>
      <c r="Y292" s="22">
        <v>219</v>
      </c>
      <c r="Z292" s="22">
        <v>3.7</v>
      </c>
      <c r="AA292" s="26" t="s">
        <v>97</v>
      </c>
      <c r="AB292" s="22">
        <v>0.6</v>
      </c>
      <c r="AC292" s="22">
        <v>10</v>
      </c>
      <c r="AD292" s="22">
        <v>108.5</v>
      </c>
      <c r="AE292" s="22">
        <v>0.02</v>
      </c>
      <c r="AF292" s="22">
        <v>1.38</v>
      </c>
      <c r="AG292" s="22">
        <v>16.7</v>
      </c>
      <c r="AH292" s="22">
        <v>95</v>
      </c>
      <c r="AI292" s="22">
        <v>2</v>
      </c>
      <c r="AJ292" s="22">
        <v>103.5</v>
      </c>
      <c r="AK292" s="22">
        <v>8.66</v>
      </c>
      <c r="AL292" s="22">
        <v>13</v>
      </c>
      <c r="AM292" s="22">
        <v>4.76</v>
      </c>
      <c r="AN292" s="22">
        <v>1.22</v>
      </c>
      <c r="AO292" s="22">
        <v>9.5399999999999991</v>
      </c>
      <c r="AP292" s="22">
        <v>32.4</v>
      </c>
      <c r="AQ292" s="22">
        <v>2.86</v>
      </c>
      <c r="AR292" s="22">
        <v>0.17</v>
      </c>
      <c r="AS292" s="22">
        <v>0.15</v>
      </c>
      <c r="AT292" s="22" t="s">
        <v>83</v>
      </c>
      <c r="AU292" s="22">
        <v>0.04</v>
      </c>
      <c r="AV292" s="22">
        <v>2.75</v>
      </c>
      <c r="AW292" s="22">
        <v>2.9</v>
      </c>
      <c r="AX292" s="22">
        <v>5.93</v>
      </c>
      <c r="AY292" s="22">
        <v>0.3</v>
      </c>
      <c r="AZ292" s="22">
        <v>29</v>
      </c>
      <c r="BA292" s="22">
        <v>92.02</v>
      </c>
      <c r="BB292" s="22">
        <v>0.01</v>
      </c>
      <c r="BC292" s="22" t="s">
        <v>78</v>
      </c>
      <c r="BD292" s="22" t="s">
        <v>78</v>
      </c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7"/>
    </row>
    <row r="293" spans="1:103" x14ac:dyDescent="0.2">
      <c r="A293" s="19" t="s">
        <v>280</v>
      </c>
      <c r="B293" s="24">
        <v>102</v>
      </c>
      <c r="C293" s="24">
        <v>103</v>
      </c>
      <c r="D293" s="25" t="s">
        <v>400</v>
      </c>
      <c r="E293" s="25" t="s">
        <v>77</v>
      </c>
      <c r="F293" s="21">
        <v>990047</v>
      </c>
      <c r="G293" s="22">
        <v>1590</v>
      </c>
      <c r="H293" s="22">
        <v>7880</v>
      </c>
      <c r="I293" s="22">
        <v>5</v>
      </c>
      <c r="J293" s="22">
        <v>0.19</v>
      </c>
      <c r="K293" s="22">
        <v>21.1</v>
      </c>
      <c r="L293" s="22">
        <v>8.92</v>
      </c>
      <c r="M293" s="22">
        <v>24.4</v>
      </c>
      <c r="N293" s="22" t="s">
        <v>94</v>
      </c>
      <c r="O293" s="22">
        <v>50.1</v>
      </c>
      <c r="P293" s="22">
        <v>0.35</v>
      </c>
      <c r="Q293" s="22">
        <v>3.46</v>
      </c>
      <c r="R293" s="22">
        <v>5440</v>
      </c>
      <c r="S293" s="22">
        <v>1.32</v>
      </c>
      <c r="T293" s="22">
        <v>1405</v>
      </c>
      <c r="U293" s="22">
        <v>1680</v>
      </c>
      <c r="V293" s="22">
        <v>673</v>
      </c>
      <c r="W293" s="22">
        <v>12.3</v>
      </c>
      <c r="X293" s="22">
        <v>2.5</v>
      </c>
      <c r="Y293" s="22">
        <v>127.5</v>
      </c>
      <c r="Z293" s="22">
        <v>1.4</v>
      </c>
      <c r="AA293" s="26" t="s">
        <v>97</v>
      </c>
      <c r="AB293" s="22">
        <v>0.7</v>
      </c>
      <c r="AC293" s="22">
        <v>6.2</v>
      </c>
      <c r="AD293" s="22">
        <v>55.9</v>
      </c>
      <c r="AE293" s="22">
        <v>0.06</v>
      </c>
      <c r="AF293" s="22">
        <v>1.27</v>
      </c>
      <c r="AG293" s="22">
        <v>4.1500000000000004</v>
      </c>
      <c r="AH293" s="22">
        <v>69</v>
      </c>
      <c r="AI293" s="22">
        <v>1.8</v>
      </c>
      <c r="AJ293" s="22">
        <v>88.1</v>
      </c>
      <c r="AK293" s="22">
        <v>9.11</v>
      </c>
      <c r="AL293" s="22">
        <v>10</v>
      </c>
      <c r="AM293" s="22">
        <v>4.09</v>
      </c>
      <c r="AN293" s="22">
        <v>0.59</v>
      </c>
      <c r="AO293" s="22">
        <v>6.56</v>
      </c>
      <c r="AP293" s="22">
        <v>37.9</v>
      </c>
      <c r="AQ293" s="22">
        <v>2.54</v>
      </c>
      <c r="AR293" s="22">
        <v>0.13</v>
      </c>
      <c r="AS293" s="22">
        <v>0.28999999999999998</v>
      </c>
      <c r="AT293" s="22" t="s">
        <v>83</v>
      </c>
      <c r="AU293" s="22">
        <v>0.08</v>
      </c>
      <c r="AV293" s="22">
        <v>3.15</v>
      </c>
      <c r="AW293" s="22">
        <v>1.33</v>
      </c>
      <c r="AX293" s="22">
        <v>3.71</v>
      </c>
      <c r="AY293" s="22">
        <v>0.18</v>
      </c>
      <c r="AZ293" s="22">
        <v>35.6</v>
      </c>
      <c r="BA293" s="22">
        <v>96.15</v>
      </c>
      <c r="BB293" s="22" t="s">
        <v>78</v>
      </c>
      <c r="BC293" s="22" t="s">
        <v>78</v>
      </c>
      <c r="BD293" s="22" t="s">
        <v>78</v>
      </c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7"/>
    </row>
    <row r="294" spans="1:103" x14ac:dyDescent="0.2">
      <c r="A294" s="19" t="s">
        <v>280</v>
      </c>
      <c r="B294" s="24">
        <v>103</v>
      </c>
      <c r="C294" s="24">
        <v>104</v>
      </c>
      <c r="D294" s="25" t="s">
        <v>401</v>
      </c>
      <c r="E294" s="25" t="s">
        <v>77</v>
      </c>
      <c r="F294" s="21">
        <v>990047</v>
      </c>
      <c r="G294" s="22">
        <v>938</v>
      </c>
      <c r="H294" s="22">
        <v>7850</v>
      </c>
      <c r="I294" s="22" t="s">
        <v>79</v>
      </c>
      <c r="J294" s="22">
        <v>0.11</v>
      </c>
      <c r="K294" s="22">
        <v>29.3</v>
      </c>
      <c r="L294" s="22">
        <v>12.4</v>
      </c>
      <c r="M294" s="22">
        <v>29.7</v>
      </c>
      <c r="N294" s="22">
        <v>1.4</v>
      </c>
      <c r="O294" s="22">
        <v>62.1</v>
      </c>
      <c r="P294" s="22">
        <v>0.41</v>
      </c>
      <c r="Q294" s="22">
        <v>4.8899999999999997</v>
      </c>
      <c r="R294" s="22">
        <v>5260</v>
      </c>
      <c r="S294" s="22">
        <v>1.64</v>
      </c>
      <c r="T294" s="22">
        <v>1145</v>
      </c>
      <c r="U294" s="22">
        <v>1795</v>
      </c>
      <c r="V294" s="22">
        <v>691</v>
      </c>
      <c r="W294" s="22">
        <v>8.4</v>
      </c>
      <c r="X294" s="22">
        <v>3.3</v>
      </c>
      <c r="Y294" s="22">
        <v>148</v>
      </c>
      <c r="Z294" s="22">
        <v>2.4</v>
      </c>
      <c r="AA294" s="26" t="s">
        <v>97</v>
      </c>
      <c r="AB294" s="22">
        <v>0.8</v>
      </c>
      <c r="AC294" s="22">
        <v>7.51</v>
      </c>
      <c r="AD294" s="22">
        <v>73.599999999999994</v>
      </c>
      <c r="AE294" s="22">
        <v>0.04</v>
      </c>
      <c r="AF294" s="22">
        <v>1.62</v>
      </c>
      <c r="AG294" s="22">
        <v>6.91</v>
      </c>
      <c r="AH294" s="22">
        <v>80</v>
      </c>
      <c r="AI294" s="22">
        <v>1.8</v>
      </c>
      <c r="AJ294" s="22">
        <v>126.5</v>
      </c>
      <c r="AK294" s="22">
        <v>11.1</v>
      </c>
      <c r="AL294" s="22">
        <v>11</v>
      </c>
      <c r="AM294" s="22">
        <v>4.1500000000000004</v>
      </c>
      <c r="AN294" s="22">
        <v>0.91</v>
      </c>
      <c r="AO294" s="22">
        <v>6.81</v>
      </c>
      <c r="AP294" s="22">
        <v>37.700000000000003</v>
      </c>
      <c r="AQ294" s="22">
        <v>2.08</v>
      </c>
      <c r="AR294" s="22">
        <v>0.14000000000000001</v>
      </c>
      <c r="AS294" s="22">
        <v>0.27</v>
      </c>
      <c r="AT294" s="22" t="s">
        <v>83</v>
      </c>
      <c r="AU294" s="22">
        <v>0.05</v>
      </c>
      <c r="AV294" s="22">
        <v>2.76</v>
      </c>
      <c r="AW294" s="22">
        <v>2.0299999999999998</v>
      </c>
      <c r="AX294" s="22">
        <v>2.46</v>
      </c>
      <c r="AY294" s="22">
        <v>0.1</v>
      </c>
      <c r="AZ294" s="22">
        <v>33.700000000000003</v>
      </c>
      <c r="BA294" s="22">
        <v>93.16</v>
      </c>
      <c r="BB294" s="22" t="s">
        <v>78</v>
      </c>
      <c r="BC294" s="22" t="s">
        <v>78</v>
      </c>
      <c r="BD294" s="22" t="s">
        <v>78</v>
      </c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7"/>
    </row>
    <row r="295" spans="1:103" x14ac:dyDescent="0.2">
      <c r="A295" s="19" t="s">
        <v>280</v>
      </c>
      <c r="B295" s="2" t="s">
        <v>136</v>
      </c>
      <c r="C295" s="2"/>
      <c r="D295" s="27" t="s">
        <v>402</v>
      </c>
      <c r="E295" s="27" t="s">
        <v>107</v>
      </c>
      <c r="F295" s="21">
        <v>990047</v>
      </c>
      <c r="G295" s="22">
        <v>7830</v>
      </c>
      <c r="H295" s="22">
        <v>7790</v>
      </c>
      <c r="I295" s="22">
        <v>47</v>
      </c>
      <c r="J295" s="22">
        <v>2.31</v>
      </c>
      <c r="K295" s="22">
        <v>36.5</v>
      </c>
      <c r="L295" s="22">
        <v>10.65</v>
      </c>
      <c r="M295" s="22">
        <v>40.200000000000003</v>
      </c>
      <c r="N295" s="22">
        <v>12.3</v>
      </c>
      <c r="O295" s="22">
        <v>97</v>
      </c>
      <c r="P295" s="22">
        <v>0.87</v>
      </c>
      <c r="Q295" s="22">
        <v>5.26</v>
      </c>
      <c r="R295" s="22">
        <v>6360</v>
      </c>
      <c r="S295" s="22">
        <v>0.67</v>
      </c>
      <c r="T295" s="22">
        <v>320</v>
      </c>
      <c r="U295" s="22">
        <v>1620</v>
      </c>
      <c r="V295" s="22">
        <v>634</v>
      </c>
      <c r="W295" s="22">
        <v>57.7</v>
      </c>
      <c r="X295" s="22">
        <v>6.8</v>
      </c>
      <c r="Y295" s="22">
        <v>167</v>
      </c>
      <c r="Z295" s="22">
        <v>4.0999999999999996</v>
      </c>
      <c r="AA295" s="26" t="s">
        <v>97</v>
      </c>
      <c r="AB295" s="22">
        <v>1.3</v>
      </c>
      <c r="AC295" s="22">
        <v>9.23</v>
      </c>
      <c r="AD295" s="22">
        <v>273</v>
      </c>
      <c r="AE295" s="22">
        <v>0.23</v>
      </c>
      <c r="AF295" s="22">
        <v>1.1000000000000001</v>
      </c>
      <c r="AG295" s="22">
        <v>2.57</v>
      </c>
      <c r="AH295" s="22">
        <v>45</v>
      </c>
      <c r="AI295" s="22">
        <v>2.6</v>
      </c>
      <c r="AJ295" s="22">
        <v>115.5</v>
      </c>
      <c r="AK295" s="22">
        <v>5.12</v>
      </c>
      <c r="AL295" s="22">
        <v>30</v>
      </c>
      <c r="AM295" s="22">
        <v>24</v>
      </c>
      <c r="AN295" s="22">
        <v>6.79</v>
      </c>
      <c r="AO295" s="22">
        <v>8.1</v>
      </c>
      <c r="AP295" s="22">
        <v>20.8</v>
      </c>
      <c r="AQ295" s="22">
        <v>3.68</v>
      </c>
      <c r="AR295" s="22">
        <v>3.2</v>
      </c>
      <c r="AS295" s="22">
        <v>0.87</v>
      </c>
      <c r="AT295" s="22">
        <v>7.0000000000000001E-3</v>
      </c>
      <c r="AU295" s="22">
        <v>0.37</v>
      </c>
      <c r="AV295" s="22">
        <v>1.1399999999999999</v>
      </c>
      <c r="AW295" s="22">
        <v>0.4</v>
      </c>
      <c r="AX295" s="22">
        <v>1.79</v>
      </c>
      <c r="AY295" s="22">
        <v>0.85</v>
      </c>
      <c r="AZ295" s="22">
        <v>23.4</v>
      </c>
      <c r="BA295" s="22">
        <v>95.4</v>
      </c>
      <c r="BB295" s="22"/>
      <c r="BC295" s="22"/>
      <c r="BD295" s="22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7"/>
    </row>
    <row r="296" spans="1:103" x14ac:dyDescent="0.2">
      <c r="A296" s="19" t="s">
        <v>280</v>
      </c>
      <c r="B296" s="24">
        <v>104</v>
      </c>
      <c r="C296" s="24">
        <v>105</v>
      </c>
      <c r="D296" s="25" t="s">
        <v>403</v>
      </c>
      <c r="E296" s="25" t="s">
        <v>77</v>
      </c>
      <c r="F296" s="21">
        <v>990047</v>
      </c>
      <c r="G296" s="22">
        <v>5160</v>
      </c>
      <c r="H296" s="22">
        <v>2380</v>
      </c>
      <c r="I296" s="22">
        <v>12</v>
      </c>
      <c r="J296" s="22">
        <v>0.53</v>
      </c>
      <c r="K296" s="22">
        <v>18.399999999999999</v>
      </c>
      <c r="L296" s="22">
        <v>7.54</v>
      </c>
      <c r="M296" s="22">
        <v>15.7</v>
      </c>
      <c r="N296" s="22">
        <v>13</v>
      </c>
      <c r="O296" s="22">
        <v>36.700000000000003</v>
      </c>
      <c r="P296" s="22">
        <v>1.63</v>
      </c>
      <c r="Q296" s="22">
        <v>2.96</v>
      </c>
      <c r="R296" s="22">
        <v>1530</v>
      </c>
      <c r="S296" s="22">
        <v>0.83</v>
      </c>
      <c r="T296" s="22">
        <v>566</v>
      </c>
      <c r="U296" s="22">
        <v>662</v>
      </c>
      <c r="V296" s="22">
        <v>220</v>
      </c>
      <c r="W296" s="22">
        <v>87.4</v>
      </c>
      <c r="X296" s="22">
        <v>4</v>
      </c>
      <c r="Y296" s="22">
        <v>71</v>
      </c>
      <c r="Z296" s="22">
        <v>1.6</v>
      </c>
      <c r="AA296" s="22">
        <v>5610</v>
      </c>
      <c r="AB296" s="22">
        <v>5.2</v>
      </c>
      <c r="AC296" s="22">
        <v>4.03</v>
      </c>
      <c r="AD296" s="22">
        <v>47.1</v>
      </c>
      <c r="AE296" s="22">
        <v>0.28000000000000003</v>
      </c>
      <c r="AF296" s="22">
        <v>1</v>
      </c>
      <c r="AG296" s="22">
        <v>11.45</v>
      </c>
      <c r="AH296" s="22">
        <v>98</v>
      </c>
      <c r="AI296" s="22">
        <v>2.9</v>
      </c>
      <c r="AJ296" s="22">
        <v>79</v>
      </c>
      <c r="AK296" s="22">
        <v>6.18</v>
      </c>
      <c r="AL296" s="22">
        <v>82</v>
      </c>
      <c r="AM296" s="22">
        <v>31.5</v>
      </c>
      <c r="AN296" s="22">
        <v>8.99</v>
      </c>
      <c r="AO296" s="22">
        <v>6.22</v>
      </c>
      <c r="AP296" s="22">
        <v>20.9</v>
      </c>
      <c r="AQ296" s="22">
        <v>1.62</v>
      </c>
      <c r="AR296" s="22">
        <v>0.53</v>
      </c>
      <c r="AS296" s="22">
        <v>6.36</v>
      </c>
      <c r="AT296" s="22">
        <v>2E-3</v>
      </c>
      <c r="AU296" s="22">
        <v>0.44</v>
      </c>
      <c r="AV296" s="22">
        <v>1.24</v>
      </c>
      <c r="AW296" s="22">
        <v>1.9</v>
      </c>
      <c r="AX296" s="22">
        <v>0.63</v>
      </c>
      <c r="AY296" s="22">
        <v>0.56999999999999995</v>
      </c>
      <c r="AZ296" s="22">
        <v>17.149999999999999</v>
      </c>
      <c r="BA296" s="22">
        <v>98.05</v>
      </c>
      <c r="BB296" s="22" t="s">
        <v>78</v>
      </c>
      <c r="BC296" s="22" t="s">
        <v>78</v>
      </c>
      <c r="BD296" s="22" t="s">
        <v>78</v>
      </c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7"/>
    </row>
    <row r="297" spans="1:103" x14ac:dyDescent="0.2">
      <c r="A297" s="19" t="s">
        <v>280</v>
      </c>
      <c r="B297" s="24">
        <v>105</v>
      </c>
      <c r="C297" s="24">
        <v>106</v>
      </c>
      <c r="D297" s="25" t="s">
        <v>404</v>
      </c>
      <c r="E297" s="25" t="s">
        <v>77</v>
      </c>
      <c r="F297" s="21">
        <v>990048</v>
      </c>
      <c r="G297" s="22">
        <v>1465</v>
      </c>
      <c r="H297" s="22">
        <v>8920</v>
      </c>
      <c r="I297" s="22">
        <v>9</v>
      </c>
      <c r="J297" s="22">
        <v>0.13</v>
      </c>
      <c r="K297" s="22">
        <v>23.5</v>
      </c>
      <c r="L297" s="22">
        <v>9.3000000000000007</v>
      </c>
      <c r="M297" s="22">
        <v>28.9</v>
      </c>
      <c r="N297" s="22">
        <v>3.2</v>
      </c>
      <c r="O297" s="22">
        <v>60.7</v>
      </c>
      <c r="P297" s="22">
        <v>0.61</v>
      </c>
      <c r="Q297" s="22">
        <v>3.81</v>
      </c>
      <c r="R297" s="22">
        <v>6540</v>
      </c>
      <c r="S297" s="22">
        <v>1</v>
      </c>
      <c r="T297" s="22">
        <v>583</v>
      </c>
      <c r="U297" s="22">
        <v>1910</v>
      </c>
      <c r="V297" s="22">
        <v>754</v>
      </c>
      <c r="W297" s="22">
        <v>30.8</v>
      </c>
      <c r="X297" s="22">
        <v>3.1</v>
      </c>
      <c r="Y297" s="22">
        <v>152.5</v>
      </c>
      <c r="Z297" s="22">
        <v>2</v>
      </c>
      <c r="AA297" s="22">
        <v>5940</v>
      </c>
      <c r="AB297" s="22">
        <v>1.9</v>
      </c>
      <c r="AC297" s="22">
        <v>7.07</v>
      </c>
      <c r="AD297" s="22">
        <v>67.3</v>
      </c>
      <c r="AE297" s="22">
        <v>0.04</v>
      </c>
      <c r="AF297" s="22">
        <v>1.1399999999999999</v>
      </c>
      <c r="AG297" s="22">
        <v>5.89</v>
      </c>
      <c r="AH297" s="22">
        <v>71</v>
      </c>
      <c r="AI297" s="22">
        <v>1.7</v>
      </c>
      <c r="AJ297" s="22">
        <v>92.7</v>
      </c>
      <c r="AK297" s="22">
        <v>7.38</v>
      </c>
      <c r="AL297" s="22">
        <v>19</v>
      </c>
      <c r="AM297" s="22">
        <v>14</v>
      </c>
      <c r="AN297" s="22">
        <v>3.72</v>
      </c>
      <c r="AO297" s="22">
        <v>8.44</v>
      </c>
      <c r="AP297" s="22">
        <v>29.3</v>
      </c>
      <c r="AQ297" s="22">
        <v>3.1</v>
      </c>
      <c r="AR297" s="22">
        <v>0.15</v>
      </c>
      <c r="AS297" s="22">
        <v>2.4900000000000002</v>
      </c>
      <c r="AT297" s="22">
        <v>2E-3</v>
      </c>
      <c r="AU297" s="22">
        <v>0.05</v>
      </c>
      <c r="AV297" s="22">
        <v>2.97</v>
      </c>
      <c r="AW297" s="22">
        <v>2.16</v>
      </c>
      <c r="AX297" s="22">
        <v>0.71</v>
      </c>
      <c r="AY297" s="22">
        <v>0.16</v>
      </c>
      <c r="AZ297" s="22">
        <v>27.9</v>
      </c>
      <c r="BA297" s="22">
        <v>95.15</v>
      </c>
      <c r="BB297" s="22" t="s">
        <v>78</v>
      </c>
      <c r="BC297" s="22" t="s">
        <v>78</v>
      </c>
      <c r="BD297" s="22" t="s">
        <v>78</v>
      </c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7"/>
    </row>
    <row r="298" spans="1:103" x14ac:dyDescent="0.2">
      <c r="A298" s="19" t="s">
        <v>280</v>
      </c>
      <c r="B298" s="3" t="s">
        <v>87</v>
      </c>
      <c r="C298" s="3"/>
      <c r="D298" s="33" t="s">
        <v>405</v>
      </c>
      <c r="E298" s="33" t="s">
        <v>89</v>
      </c>
      <c r="F298" s="21">
        <v>990048</v>
      </c>
      <c r="G298" s="22">
        <v>7.1</v>
      </c>
      <c r="H298" s="22">
        <v>7.9</v>
      </c>
      <c r="I298" s="22">
        <v>19</v>
      </c>
      <c r="J298" s="22" t="s">
        <v>78</v>
      </c>
      <c r="K298" s="22">
        <v>0.08</v>
      </c>
      <c r="L298" s="22" t="s">
        <v>141</v>
      </c>
      <c r="M298" s="22">
        <v>7.0000000000000007E-2</v>
      </c>
      <c r="N298" s="22">
        <v>0.3</v>
      </c>
      <c r="O298" s="22">
        <v>0.18</v>
      </c>
      <c r="P298" s="22">
        <v>7.0000000000000007E-2</v>
      </c>
      <c r="Q298" s="22">
        <v>0.02</v>
      </c>
      <c r="R298" s="22">
        <v>5.6</v>
      </c>
      <c r="S298" s="22" t="s">
        <v>78</v>
      </c>
      <c r="T298" s="22">
        <v>0.49</v>
      </c>
      <c r="U298" s="22">
        <v>2.2000000000000002</v>
      </c>
      <c r="V298" s="22">
        <v>0.76</v>
      </c>
      <c r="W298" s="22">
        <v>0.2</v>
      </c>
      <c r="X298" s="22" t="s">
        <v>90</v>
      </c>
      <c r="Y298" s="22">
        <v>0.46</v>
      </c>
      <c r="Z298" s="22" t="s">
        <v>90</v>
      </c>
      <c r="AA298" s="22">
        <v>18.399999999999999</v>
      </c>
      <c r="AB298" s="22">
        <v>0.1</v>
      </c>
      <c r="AC298" s="22">
        <v>0.04</v>
      </c>
      <c r="AD298" s="22">
        <v>0.15</v>
      </c>
      <c r="AE298" s="22" t="s">
        <v>78</v>
      </c>
      <c r="AF298" s="22" t="s">
        <v>78</v>
      </c>
      <c r="AG298" s="22" t="s">
        <v>85</v>
      </c>
      <c r="AH298" s="22" t="s">
        <v>79</v>
      </c>
      <c r="AI298" s="22">
        <v>0.8</v>
      </c>
      <c r="AJ298" s="22">
        <v>0.2</v>
      </c>
      <c r="AK298" s="22">
        <v>0.03</v>
      </c>
      <c r="AL298" s="22">
        <v>3</v>
      </c>
      <c r="AM298" s="22">
        <v>98.2</v>
      </c>
      <c r="AN298" s="22">
        <v>0.05</v>
      </c>
      <c r="AO298" s="22">
        <v>1.73</v>
      </c>
      <c r="AP298" s="22">
        <v>0.11</v>
      </c>
      <c r="AQ298" s="22">
        <v>0.05</v>
      </c>
      <c r="AR298" s="22" t="s">
        <v>78</v>
      </c>
      <c r="AS298" s="22">
        <v>0.01</v>
      </c>
      <c r="AT298" s="22">
        <v>3.0000000000000001E-3</v>
      </c>
      <c r="AU298" s="22" t="s">
        <v>78</v>
      </c>
      <c r="AV298" s="22">
        <v>0.02</v>
      </c>
      <c r="AW298" s="22" t="s">
        <v>78</v>
      </c>
      <c r="AX298" s="22" t="s">
        <v>78</v>
      </c>
      <c r="AY298" s="22" t="s">
        <v>78</v>
      </c>
      <c r="AZ298" s="22">
        <v>0.02</v>
      </c>
      <c r="BA298" s="22">
        <v>100.19</v>
      </c>
      <c r="BB298" s="22" t="s">
        <v>78</v>
      </c>
      <c r="BC298" s="22" t="s">
        <v>78</v>
      </c>
      <c r="BD298" s="22" t="s">
        <v>78</v>
      </c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  <c r="CV298" s="36"/>
      <c r="CW298" s="36"/>
      <c r="CX298" s="36"/>
      <c r="CY298" s="37"/>
    </row>
    <row r="299" spans="1:103" x14ac:dyDescent="0.2">
      <c r="A299" s="19" t="s">
        <v>280</v>
      </c>
      <c r="B299" s="24">
        <v>106</v>
      </c>
      <c r="C299" s="24">
        <v>107</v>
      </c>
      <c r="D299" s="25" t="s">
        <v>406</v>
      </c>
      <c r="E299" s="25" t="s">
        <v>77</v>
      </c>
      <c r="F299" s="21">
        <v>990048</v>
      </c>
      <c r="G299" s="22">
        <v>1615</v>
      </c>
      <c r="H299" s="26">
        <v>12550</v>
      </c>
      <c r="I299" s="22">
        <v>5</v>
      </c>
      <c r="J299" s="22">
        <v>0.18</v>
      </c>
      <c r="K299" s="22">
        <v>25.7</v>
      </c>
      <c r="L299" s="22">
        <v>9.58</v>
      </c>
      <c r="M299" s="22">
        <v>36.1</v>
      </c>
      <c r="N299" s="22" t="s">
        <v>94</v>
      </c>
      <c r="O299" s="22">
        <v>70.400000000000006</v>
      </c>
      <c r="P299" s="22">
        <v>0.74</v>
      </c>
      <c r="Q299" s="22">
        <v>3.83</v>
      </c>
      <c r="R299" s="22">
        <v>9750</v>
      </c>
      <c r="S299" s="22">
        <v>1.1000000000000001</v>
      </c>
      <c r="T299" s="22">
        <v>730</v>
      </c>
      <c r="U299" s="22">
        <v>2600</v>
      </c>
      <c r="V299" s="26">
        <v>975</v>
      </c>
      <c r="W299" s="22">
        <v>7.7</v>
      </c>
      <c r="X299" s="22">
        <v>2.2000000000000002</v>
      </c>
      <c r="Y299" s="22">
        <v>197</v>
      </c>
      <c r="Z299" s="22">
        <v>6.6</v>
      </c>
      <c r="AA299" s="26" t="s">
        <v>97</v>
      </c>
      <c r="AB299" s="22">
        <v>0.4</v>
      </c>
      <c r="AC299" s="22">
        <v>8.5399999999999991</v>
      </c>
      <c r="AD299" s="22">
        <v>118.5</v>
      </c>
      <c r="AE299" s="22">
        <v>0.04</v>
      </c>
      <c r="AF299" s="22">
        <v>1.26</v>
      </c>
      <c r="AG299" s="22">
        <v>2.4</v>
      </c>
      <c r="AH299" s="22">
        <v>104</v>
      </c>
      <c r="AI299" s="22">
        <v>1.7</v>
      </c>
      <c r="AJ299" s="22">
        <v>100.5</v>
      </c>
      <c r="AK299" s="22">
        <v>7.49</v>
      </c>
      <c r="AL299" s="22">
        <v>15</v>
      </c>
      <c r="AM299" s="22">
        <v>4.67</v>
      </c>
      <c r="AN299" s="22">
        <v>1.18</v>
      </c>
      <c r="AO299" s="22">
        <v>11.05</v>
      </c>
      <c r="AP299" s="22">
        <v>27.9</v>
      </c>
      <c r="AQ299" s="22">
        <v>4.18</v>
      </c>
      <c r="AR299" s="22">
        <v>0.18</v>
      </c>
      <c r="AS299" s="22">
        <v>0.15</v>
      </c>
      <c r="AT299" s="22" t="s">
        <v>83</v>
      </c>
      <c r="AU299" s="22">
        <v>0.06</v>
      </c>
      <c r="AV299" s="22">
        <v>3.32</v>
      </c>
      <c r="AW299" s="22">
        <v>2.31</v>
      </c>
      <c r="AX299" s="22">
        <v>4.63</v>
      </c>
      <c r="AY299" s="22">
        <v>0.18</v>
      </c>
      <c r="AZ299" s="22">
        <v>31.5</v>
      </c>
      <c r="BA299" s="22">
        <v>91.31</v>
      </c>
      <c r="BB299" s="22" t="s">
        <v>78</v>
      </c>
      <c r="BC299" s="22" t="s">
        <v>78</v>
      </c>
      <c r="BD299" s="22" t="s">
        <v>78</v>
      </c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  <c r="CV299" s="36"/>
      <c r="CW299" s="36"/>
      <c r="CX299" s="36"/>
      <c r="CY299" s="37"/>
    </row>
    <row r="300" spans="1:103" x14ac:dyDescent="0.2">
      <c r="A300" s="19" t="s">
        <v>280</v>
      </c>
      <c r="B300" s="24">
        <v>107</v>
      </c>
      <c r="C300" s="24">
        <v>108</v>
      </c>
      <c r="D300" s="25" t="s">
        <v>407</v>
      </c>
      <c r="E300" s="25" t="s">
        <v>77</v>
      </c>
      <c r="F300" s="21">
        <v>990048</v>
      </c>
      <c r="G300" s="22">
        <v>1310</v>
      </c>
      <c r="H300" s="22">
        <v>6550</v>
      </c>
      <c r="I300" s="22">
        <v>7</v>
      </c>
      <c r="J300" s="22">
        <v>0.5</v>
      </c>
      <c r="K300" s="22">
        <v>29.9</v>
      </c>
      <c r="L300" s="22">
        <v>14.2</v>
      </c>
      <c r="M300" s="22">
        <v>29.3</v>
      </c>
      <c r="N300" s="22">
        <v>2.2999999999999998</v>
      </c>
      <c r="O300" s="22">
        <v>61.7</v>
      </c>
      <c r="P300" s="22">
        <v>0.38</v>
      </c>
      <c r="Q300" s="22">
        <v>5.18</v>
      </c>
      <c r="R300" s="22">
        <v>4080</v>
      </c>
      <c r="S300" s="22">
        <v>1.81</v>
      </c>
      <c r="T300" s="22">
        <v>1710</v>
      </c>
      <c r="U300" s="22">
        <v>1645</v>
      </c>
      <c r="V300" s="22">
        <v>582</v>
      </c>
      <c r="W300" s="22">
        <v>20.5</v>
      </c>
      <c r="X300" s="22">
        <v>3.7</v>
      </c>
      <c r="Y300" s="22">
        <v>146.5</v>
      </c>
      <c r="Z300" s="22">
        <v>1.9</v>
      </c>
      <c r="AA300" s="26" t="s">
        <v>97</v>
      </c>
      <c r="AB300" s="22">
        <v>1.2</v>
      </c>
      <c r="AC300" s="22">
        <v>7.36</v>
      </c>
      <c r="AD300" s="22">
        <v>63.6</v>
      </c>
      <c r="AE300" s="22">
        <v>7.0000000000000007E-2</v>
      </c>
      <c r="AF300" s="22">
        <v>1.98</v>
      </c>
      <c r="AG300" s="22">
        <v>5.74</v>
      </c>
      <c r="AH300" s="22">
        <v>73</v>
      </c>
      <c r="AI300" s="22">
        <v>2.2000000000000002</v>
      </c>
      <c r="AJ300" s="22">
        <v>138.5</v>
      </c>
      <c r="AK300" s="22">
        <v>12.3</v>
      </c>
      <c r="AL300" s="22">
        <v>10</v>
      </c>
      <c r="AM300" s="22">
        <v>5.14</v>
      </c>
      <c r="AN300" s="22">
        <v>1.18</v>
      </c>
      <c r="AO300" s="22">
        <v>6.31</v>
      </c>
      <c r="AP300" s="22">
        <v>35</v>
      </c>
      <c r="AQ300" s="22">
        <v>1.96</v>
      </c>
      <c r="AR300" s="22">
        <v>0.12</v>
      </c>
      <c r="AS300" s="22">
        <v>0.57999999999999996</v>
      </c>
      <c r="AT300" s="22" t="s">
        <v>83</v>
      </c>
      <c r="AU300" s="22">
        <v>0.09</v>
      </c>
      <c r="AV300" s="22">
        <v>1.96</v>
      </c>
      <c r="AW300" s="22">
        <v>2.27</v>
      </c>
      <c r="AX300" s="22">
        <v>3.31</v>
      </c>
      <c r="AY300" s="22">
        <v>0.14000000000000001</v>
      </c>
      <c r="AZ300" s="22">
        <v>33.1</v>
      </c>
      <c r="BA300" s="22">
        <v>91.16</v>
      </c>
      <c r="BB300" s="22" t="s">
        <v>78</v>
      </c>
      <c r="BC300" s="22" t="s">
        <v>78</v>
      </c>
      <c r="BD300" s="22" t="s">
        <v>78</v>
      </c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7"/>
    </row>
    <row r="301" spans="1:103" x14ac:dyDescent="0.2">
      <c r="A301" s="19" t="s">
        <v>280</v>
      </c>
      <c r="B301" s="24">
        <v>108</v>
      </c>
      <c r="C301" s="24">
        <v>109</v>
      </c>
      <c r="D301" s="25" t="s">
        <v>408</v>
      </c>
      <c r="E301" s="25" t="s">
        <v>77</v>
      </c>
      <c r="F301" s="21">
        <v>990048</v>
      </c>
      <c r="G301" s="22">
        <v>943</v>
      </c>
      <c r="H301" s="22">
        <v>6180</v>
      </c>
      <c r="I301" s="22">
        <v>10</v>
      </c>
      <c r="J301" s="22">
        <v>0.04</v>
      </c>
      <c r="K301" s="22">
        <v>29.1</v>
      </c>
      <c r="L301" s="22">
        <v>11.6</v>
      </c>
      <c r="M301" s="22">
        <v>30.3</v>
      </c>
      <c r="N301" s="22">
        <v>9.4</v>
      </c>
      <c r="O301" s="22">
        <v>66.900000000000006</v>
      </c>
      <c r="P301" s="22">
        <v>0.32</v>
      </c>
      <c r="Q301" s="22">
        <v>4.71</v>
      </c>
      <c r="R301" s="22">
        <v>3960</v>
      </c>
      <c r="S301" s="22">
        <v>1.5</v>
      </c>
      <c r="T301" s="22">
        <v>1165</v>
      </c>
      <c r="U301" s="22">
        <v>1730</v>
      </c>
      <c r="V301" s="22">
        <v>568</v>
      </c>
      <c r="W301" s="22">
        <v>1.5</v>
      </c>
      <c r="X301" s="22">
        <v>3.4</v>
      </c>
      <c r="Y301" s="22">
        <v>142</v>
      </c>
      <c r="Z301" s="22">
        <v>2</v>
      </c>
      <c r="AA301" s="26" t="s">
        <v>97</v>
      </c>
      <c r="AB301" s="22">
        <v>0.9</v>
      </c>
      <c r="AC301" s="22">
        <v>8.0399999999999991</v>
      </c>
      <c r="AD301" s="22">
        <v>71</v>
      </c>
      <c r="AE301" s="22">
        <v>0.01</v>
      </c>
      <c r="AF301" s="22">
        <v>1.64</v>
      </c>
      <c r="AG301" s="22">
        <v>10.25</v>
      </c>
      <c r="AH301" s="22">
        <v>72</v>
      </c>
      <c r="AI301" s="22">
        <v>1.6</v>
      </c>
      <c r="AJ301" s="22">
        <v>117</v>
      </c>
      <c r="AK301" s="22">
        <v>10.6</v>
      </c>
      <c r="AL301" s="22">
        <v>8</v>
      </c>
      <c r="AM301" s="22">
        <v>3.77</v>
      </c>
      <c r="AN301" s="22">
        <v>0.61</v>
      </c>
      <c r="AO301" s="22">
        <v>8.11</v>
      </c>
      <c r="AP301" s="22">
        <v>35</v>
      </c>
      <c r="AQ301" s="22">
        <v>2.99</v>
      </c>
      <c r="AR301" s="22">
        <v>0.13</v>
      </c>
      <c r="AS301" s="22">
        <v>0.06</v>
      </c>
      <c r="AT301" s="22">
        <v>2E-3</v>
      </c>
      <c r="AU301" s="22">
        <v>0.03</v>
      </c>
      <c r="AV301" s="22">
        <v>2.31</v>
      </c>
      <c r="AW301" s="22">
        <v>1.79</v>
      </c>
      <c r="AX301" s="22">
        <v>3.09</v>
      </c>
      <c r="AY301" s="22">
        <v>0.1</v>
      </c>
      <c r="AZ301" s="22">
        <v>34.9</v>
      </c>
      <c r="BA301" s="22">
        <v>92.89</v>
      </c>
      <c r="BB301" s="22" t="s">
        <v>78</v>
      </c>
      <c r="BC301" s="22" t="s">
        <v>78</v>
      </c>
      <c r="BD301" s="22" t="s">
        <v>78</v>
      </c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  <c r="CV301" s="36"/>
      <c r="CW301" s="36"/>
      <c r="CX301" s="36"/>
      <c r="CY301" s="37"/>
    </row>
    <row r="302" spans="1:103" x14ac:dyDescent="0.2">
      <c r="A302" s="19" t="s">
        <v>280</v>
      </c>
      <c r="B302" s="24">
        <v>109</v>
      </c>
      <c r="C302" s="24">
        <v>110</v>
      </c>
      <c r="D302" s="25" t="s">
        <v>409</v>
      </c>
      <c r="E302" s="25" t="s">
        <v>77</v>
      </c>
      <c r="F302" s="21">
        <v>990048</v>
      </c>
      <c r="G302" s="22">
        <v>1770</v>
      </c>
      <c r="H302" s="22">
        <v>8890</v>
      </c>
      <c r="I302" s="22" t="s">
        <v>79</v>
      </c>
      <c r="J302" s="22">
        <v>0.21</v>
      </c>
      <c r="K302" s="22">
        <v>27.5</v>
      </c>
      <c r="L302" s="22">
        <v>12.15</v>
      </c>
      <c r="M302" s="22">
        <v>27.9</v>
      </c>
      <c r="N302" s="22">
        <v>4.2</v>
      </c>
      <c r="O302" s="22">
        <v>59.5</v>
      </c>
      <c r="P302" s="22">
        <v>0.42</v>
      </c>
      <c r="Q302" s="22">
        <v>4.55</v>
      </c>
      <c r="R302" s="22">
        <v>6690</v>
      </c>
      <c r="S302" s="22">
        <v>1.63</v>
      </c>
      <c r="T302" s="22">
        <v>623</v>
      </c>
      <c r="U302" s="22">
        <v>1965</v>
      </c>
      <c r="V302" s="22">
        <v>777</v>
      </c>
      <c r="W302" s="22">
        <v>6.7</v>
      </c>
      <c r="X302" s="22">
        <v>1.4</v>
      </c>
      <c r="Y302" s="22">
        <v>147</v>
      </c>
      <c r="Z302" s="22">
        <v>2.7</v>
      </c>
      <c r="AA302" s="26" t="s">
        <v>97</v>
      </c>
      <c r="AB302" s="22">
        <v>0.3</v>
      </c>
      <c r="AC302" s="22">
        <v>6.15</v>
      </c>
      <c r="AD302" s="22">
        <v>71.400000000000006</v>
      </c>
      <c r="AE302" s="22">
        <v>0.03</v>
      </c>
      <c r="AF302" s="22">
        <v>1.81</v>
      </c>
      <c r="AG302" s="22">
        <v>1.85</v>
      </c>
      <c r="AH302" s="22">
        <v>66</v>
      </c>
      <c r="AI302" s="22">
        <v>1.5</v>
      </c>
      <c r="AJ302" s="22">
        <v>112.5</v>
      </c>
      <c r="AK302" s="22">
        <v>11.05</v>
      </c>
      <c r="AL302" s="22">
        <v>9</v>
      </c>
      <c r="AM302" s="22">
        <v>3.23</v>
      </c>
      <c r="AN302" s="22">
        <v>0.52</v>
      </c>
      <c r="AO302" s="22">
        <v>9.24</v>
      </c>
      <c r="AP302" s="22">
        <v>35.200000000000003</v>
      </c>
      <c r="AQ302" s="22">
        <v>2.35</v>
      </c>
      <c r="AR302" s="22">
        <v>0.17</v>
      </c>
      <c r="AS302" s="22">
        <v>0.15</v>
      </c>
      <c r="AT302" s="22" t="s">
        <v>83</v>
      </c>
      <c r="AU302" s="22">
        <v>0.05</v>
      </c>
      <c r="AV302" s="22">
        <v>2.99</v>
      </c>
      <c r="AW302" s="22">
        <v>1.35</v>
      </c>
      <c r="AX302" s="22">
        <v>4.1500000000000004</v>
      </c>
      <c r="AY302" s="22">
        <v>0.21</v>
      </c>
      <c r="AZ302" s="22">
        <v>31.8</v>
      </c>
      <c r="BA302" s="22">
        <v>91.41</v>
      </c>
      <c r="BB302" s="22" t="s">
        <v>78</v>
      </c>
      <c r="BC302" s="22" t="s">
        <v>78</v>
      </c>
      <c r="BD302" s="22">
        <v>0.01</v>
      </c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  <c r="CV302" s="36"/>
      <c r="CW302" s="36"/>
      <c r="CX302" s="36"/>
      <c r="CY302" s="37"/>
    </row>
    <row r="303" spans="1:103" x14ac:dyDescent="0.2">
      <c r="A303" s="19" t="s">
        <v>280</v>
      </c>
      <c r="B303" s="24">
        <v>110</v>
      </c>
      <c r="C303" s="24">
        <v>111</v>
      </c>
      <c r="D303" s="25" t="s">
        <v>410</v>
      </c>
      <c r="E303" s="25" t="s">
        <v>77</v>
      </c>
      <c r="F303" s="21">
        <v>990048</v>
      </c>
      <c r="G303" s="22">
        <v>1920</v>
      </c>
      <c r="H303" s="22">
        <v>6830</v>
      </c>
      <c r="I303" s="22">
        <v>40</v>
      </c>
      <c r="J303" s="22">
        <v>1.88</v>
      </c>
      <c r="K303" s="22">
        <v>24.1</v>
      </c>
      <c r="L303" s="22">
        <v>10.050000000000001</v>
      </c>
      <c r="M303" s="22">
        <v>24.6</v>
      </c>
      <c r="N303" s="22">
        <v>13.7</v>
      </c>
      <c r="O303" s="22">
        <v>56.7</v>
      </c>
      <c r="P303" s="22">
        <v>1.6</v>
      </c>
      <c r="Q303" s="22">
        <v>3.87</v>
      </c>
      <c r="R303" s="22">
        <v>4940</v>
      </c>
      <c r="S303" s="22">
        <v>1.1299999999999999</v>
      </c>
      <c r="T303" s="22">
        <v>730</v>
      </c>
      <c r="U303" s="22">
        <v>1660</v>
      </c>
      <c r="V303" s="22">
        <v>601</v>
      </c>
      <c r="W303" s="22">
        <v>76.599999999999994</v>
      </c>
      <c r="X303" s="22">
        <v>5.9</v>
      </c>
      <c r="Y303" s="22">
        <v>131.5</v>
      </c>
      <c r="Z303" s="22">
        <v>4.7</v>
      </c>
      <c r="AA303" s="26" t="s">
        <v>97</v>
      </c>
      <c r="AB303" s="22">
        <v>2.7</v>
      </c>
      <c r="AC303" s="22">
        <v>5.31</v>
      </c>
      <c r="AD303" s="22">
        <v>54.4</v>
      </c>
      <c r="AE303" s="22">
        <v>0.34</v>
      </c>
      <c r="AF303" s="22">
        <v>1.38</v>
      </c>
      <c r="AG303" s="22">
        <v>6.41</v>
      </c>
      <c r="AH303" s="22">
        <v>234</v>
      </c>
      <c r="AI303" s="22">
        <v>2.1</v>
      </c>
      <c r="AJ303" s="22">
        <v>98.8</v>
      </c>
      <c r="AK303" s="22">
        <v>8.6999999999999993</v>
      </c>
      <c r="AL303" s="22">
        <v>64</v>
      </c>
      <c r="AM303" s="22">
        <v>15.45</v>
      </c>
      <c r="AN303" s="22">
        <v>3.62</v>
      </c>
      <c r="AO303" s="22">
        <v>9.81</v>
      </c>
      <c r="AP303" s="22">
        <v>27.5</v>
      </c>
      <c r="AQ303" s="22">
        <v>3.34</v>
      </c>
      <c r="AR303" s="22">
        <v>0.5</v>
      </c>
      <c r="AS303" s="22">
        <v>2.5299999999999998</v>
      </c>
      <c r="AT303" s="22">
        <v>7.0000000000000001E-3</v>
      </c>
      <c r="AU303" s="22">
        <v>0.56999999999999995</v>
      </c>
      <c r="AV303" s="22">
        <v>2.12</v>
      </c>
      <c r="AW303" s="22">
        <v>1.93</v>
      </c>
      <c r="AX303" s="22">
        <v>3.22</v>
      </c>
      <c r="AY303" s="22">
        <v>0.23</v>
      </c>
      <c r="AZ303" s="22">
        <v>23.9</v>
      </c>
      <c r="BA303" s="22">
        <v>94.73</v>
      </c>
      <c r="BB303" s="22" t="s">
        <v>78</v>
      </c>
      <c r="BC303" s="22" t="s">
        <v>78</v>
      </c>
      <c r="BD303" s="22" t="s">
        <v>78</v>
      </c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7"/>
    </row>
    <row r="304" spans="1:103" x14ac:dyDescent="0.2">
      <c r="A304" s="19" t="s">
        <v>280</v>
      </c>
      <c r="B304" s="24">
        <v>111</v>
      </c>
      <c r="C304" s="24">
        <v>112</v>
      </c>
      <c r="D304" s="25" t="s">
        <v>411</v>
      </c>
      <c r="E304" s="25" t="s">
        <v>77</v>
      </c>
      <c r="F304" s="21">
        <v>990048</v>
      </c>
      <c r="G304" s="22">
        <v>1425</v>
      </c>
      <c r="H304" s="22">
        <v>6850</v>
      </c>
      <c r="I304" s="22">
        <v>6</v>
      </c>
      <c r="J304" s="22">
        <v>0.22</v>
      </c>
      <c r="K304" s="22">
        <v>39.299999999999997</v>
      </c>
      <c r="L304" s="22">
        <v>16.2</v>
      </c>
      <c r="M304" s="22">
        <v>33.1</v>
      </c>
      <c r="N304" s="22">
        <v>8.1</v>
      </c>
      <c r="O304" s="22">
        <v>75.8</v>
      </c>
      <c r="P304" s="22">
        <v>0.27</v>
      </c>
      <c r="Q304" s="22">
        <v>6.51</v>
      </c>
      <c r="R304" s="22">
        <v>4390</v>
      </c>
      <c r="S304" s="22">
        <v>2.06</v>
      </c>
      <c r="T304" s="22">
        <v>662</v>
      </c>
      <c r="U304" s="22">
        <v>1860</v>
      </c>
      <c r="V304" s="22">
        <v>606</v>
      </c>
      <c r="W304" s="22">
        <v>7.7</v>
      </c>
      <c r="X304" s="22">
        <v>1.6</v>
      </c>
      <c r="Y304" s="22">
        <v>150.5</v>
      </c>
      <c r="Z304" s="22">
        <v>2.2999999999999998</v>
      </c>
      <c r="AA304" s="26" t="s">
        <v>97</v>
      </c>
      <c r="AB304" s="22">
        <v>0.2</v>
      </c>
      <c r="AC304" s="22">
        <v>9.3800000000000008</v>
      </c>
      <c r="AD304" s="22">
        <v>49.1</v>
      </c>
      <c r="AE304" s="22">
        <v>0.02</v>
      </c>
      <c r="AF304" s="22">
        <v>2.2000000000000002</v>
      </c>
      <c r="AG304" s="22">
        <v>1.08</v>
      </c>
      <c r="AH304" s="22">
        <v>60</v>
      </c>
      <c r="AI304" s="22">
        <v>1.2</v>
      </c>
      <c r="AJ304" s="22">
        <v>167.5</v>
      </c>
      <c r="AK304" s="22">
        <v>14.35</v>
      </c>
      <c r="AL304" s="22">
        <v>7</v>
      </c>
      <c r="AM304" s="22">
        <v>3.62</v>
      </c>
      <c r="AN304" s="22">
        <v>0.38</v>
      </c>
      <c r="AO304" s="22">
        <v>9</v>
      </c>
      <c r="AP304" s="22">
        <v>36</v>
      </c>
      <c r="AQ304" s="22">
        <v>1.51</v>
      </c>
      <c r="AR304" s="22">
        <v>0.08</v>
      </c>
      <c r="AS304" s="22">
        <v>0.17</v>
      </c>
      <c r="AT304" s="22" t="s">
        <v>83</v>
      </c>
      <c r="AU304" s="22">
        <v>0.04</v>
      </c>
      <c r="AV304" s="22">
        <v>2.66</v>
      </c>
      <c r="AW304" s="22">
        <v>1.92</v>
      </c>
      <c r="AX304" s="22">
        <v>2.4500000000000002</v>
      </c>
      <c r="AY304" s="22">
        <v>0.16</v>
      </c>
      <c r="AZ304" s="22">
        <v>30</v>
      </c>
      <c r="BA304" s="22">
        <v>87.99</v>
      </c>
      <c r="BB304" s="22" t="s">
        <v>78</v>
      </c>
      <c r="BC304" s="22" t="s">
        <v>78</v>
      </c>
      <c r="BD304" s="22" t="s">
        <v>78</v>
      </c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  <c r="CV304" s="36"/>
      <c r="CW304" s="36"/>
      <c r="CX304" s="36"/>
      <c r="CY304" s="37"/>
    </row>
    <row r="305" spans="1:103" x14ac:dyDescent="0.2">
      <c r="A305" s="19" t="s">
        <v>280</v>
      </c>
      <c r="B305" s="24">
        <v>112</v>
      </c>
      <c r="C305" s="24">
        <v>113</v>
      </c>
      <c r="D305" s="25" t="s">
        <v>412</v>
      </c>
      <c r="E305" s="25" t="s">
        <v>77</v>
      </c>
      <c r="F305" s="21">
        <v>990048</v>
      </c>
      <c r="G305" s="22">
        <v>3940</v>
      </c>
      <c r="H305" s="22">
        <v>4500</v>
      </c>
      <c r="I305" s="22">
        <v>42</v>
      </c>
      <c r="J305" s="22">
        <v>2.63</v>
      </c>
      <c r="K305" s="22">
        <v>29.4</v>
      </c>
      <c r="L305" s="22">
        <v>10.9</v>
      </c>
      <c r="M305" s="22">
        <v>31.9</v>
      </c>
      <c r="N305" s="22">
        <v>14.9</v>
      </c>
      <c r="O305" s="22">
        <v>71.3</v>
      </c>
      <c r="P305" s="22">
        <v>4.18</v>
      </c>
      <c r="Q305" s="22">
        <v>4.75</v>
      </c>
      <c r="R305" s="22">
        <v>2960</v>
      </c>
      <c r="S305" s="22">
        <v>1.21</v>
      </c>
      <c r="T305" s="22">
        <v>436</v>
      </c>
      <c r="U305" s="22">
        <v>1310</v>
      </c>
      <c r="V305" s="22">
        <v>414</v>
      </c>
      <c r="W305" s="22">
        <v>119</v>
      </c>
      <c r="X305" s="22">
        <v>6.6</v>
      </c>
      <c r="Y305" s="22">
        <v>140</v>
      </c>
      <c r="Z305" s="22">
        <v>3.6</v>
      </c>
      <c r="AA305" s="22">
        <v>3710</v>
      </c>
      <c r="AB305" s="22">
        <v>5.6</v>
      </c>
      <c r="AC305" s="22">
        <v>6.99</v>
      </c>
      <c r="AD305" s="22">
        <v>81.7</v>
      </c>
      <c r="AE305" s="22">
        <v>1.04</v>
      </c>
      <c r="AF305" s="22">
        <v>1.32</v>
      </c>
      <c r="AG305" s="22">
        <v>3.6</v>
      </c>
      <c r="AH305" s="22">
        <v>316</v>
      </c>
      <c r="AI305" s="22">
        <v>3</v>
      </c>
      <c r="AJ305" s="22">
        <v>112.5</v>
      </c>
      <c r="AK305" s="22">
        <v>7.97</v>
      </c>
      <c r="AL305" s="22">
        <v>142</v>
      </c>
      <c r="AM305" s="22">
        <v>21.7</v>
      </c>
      <c r="AN305" s="22">
        <v>5.63</v>
      </c>
      <c r="AO305" s="22">
        <v>11.7</v>
      </c>
      <c r="AP305" s="22">
        <v>22.3</v>
      </c>
      <c r="AQ305" s="22">
        <v>4.1399999999999997</v>
      </c>
      <c r="AR305" s="22">
        <v>0.9</v>
      </c>
      <c r="AS305" s="22">
        <v>3.8</v>
      </c>
      <c r="AT305" s="22">
        <v>5.0000000000000001E-3</v>
      </c>
      <c r="AU305" s="22">
        <v>1.56</v>
      </c>
      <c r="AV305" s="22">
        <v>1.53</v>
      </c>
      <c r="AW305" s="22">
        <v>1.26</v>
      </c>
      <c r="AX305" s="22">
        <v>0.39</v>
      </c>
      <c r="AY305" s="22">
        <v>0.47</v>
      </c>
      <c r="AZ305" s="22">
        <v>19.45</v>
      </c>
      <c r="BA305" s="22">
        <v>94.84</v>
      </c>
      <c r="BB305" s="22" t="s">
        <v>78</v>
      </c>
      <c r="BC305" s="22" t="s">
        <v>78</v>
      </c>
      <c r="BD305" s="22" t="s">
        <v>78</v>
      </c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7"/>
    </row>
    <row r="306" spans="1:103" x14ac:dyDescent="0.2">
      <c r="A306" s="19" t="s">
        <v>280</v>
      </c>
      <c r="B306" s="24">
        <v>113</v>
      </c>
      <c r="C306" s="24">
        <v>114</v>
      </c>
      <c r="D306" s="25" t="s">
        <v>413</v>
      </c>
      <c r="E306" s="25" t="s">
        <v>77</v>
      </c>
      <c r="F306" s="21">
        <v>990048</v>
      </c>
      <c r="G306" s="22">
        <v>7570</v>
      </c>
      <c r="H306" s="22">
        <v>3670</v>
      </c>
      <c r="I306" s="22">
        <v>35</v>
      </c>
      <c r="J306" s="22">
        <v>3.08</v>
      </c>
      <c r="K306" s="22">
        <v>17.850000000000001</v>
      </c>
      <c r="L306" s="22">
        <v>8.17</v>
      </c>
      <c r="M306" s="22">
        <v>15.8</v>
      </c>
      <c r="N306" s="22">
        <v>18.7</v>
      </c>
      <c r="O306" s="22">
        <v>34.1</v>
      </c>
      <c r="P306" s="22">
        <v>3.88</v>
      </c>
      <c r="Q306" s="22">
        <v>3.04</v>
      </c>
      <c r="R306" s="22">
        <v>2670</v>
      </c>
      <c r="S306" s="22">
        <v>1.06</v>
      </c>
      <c r="T306" s="22">
        <v>300</v>
      </c>
      <c r="U306" s="22">
        <v>882</v>
      </c>
      <c r="V306" s="22">
        <v>324</v>
      </c>
      <c r="W306" s="22">
        <v>140</v>
      </c>
      <c r="X306" s="22">
        <v>8.1</v>
      </c>
      <c r="Y306" s="22">
        <v>73.599999999999994</v>
      </c>
      <c r="Z306" s="22">
        <v>4.8</v>
      </c>
      <c r="AA306" s="22">
        <v>6620</v>
      </c>
      <c r="AB306" s="22">
        <v>5.0999999999999996</v>
      </c>
      <c r="AC306" s="22">
        <v>5</v>
      </c>
      <c r="AD306" s="22">
        <v>34.9</v>
      </c>
      <c r="AE306" s="22">
        <v>1.0900000000000001</v>
      </c>
      <c r="AF306" s="22">
        <v>1.1000000000000001</v>
      </c>
      <c r="AG306" s="22">
        <v>2.84</v>
      </c>
      <c r="AH306" s="22">
        <v>384</v>
      </c>
      <c r="AI306" s="22">
        <v>1.4</v>
      </c>
      <c r="AJ306" s="22">
        <v>80.900000000000006</v>
      </c>
      <c r="AK306" s="22">
        <v>7.39</v>
      </c>
      <c r="AL306" s="22">
        <v>136</v>
      </c>
      <c r="AM306" s="22">
        <v>23.6</v>
      </c>
      <c r="AN306" s="22">
        <v>6.5</v>
      </c>
      <c r="AO306" s="22">
        <v>11.65</v>
      </c>
      <c r="AP306" s="22">
        <v>18.899999999999999</v>
      </c>
      <c r="AQ306" s="22">
        <v>4.2</v>
      </c>
      <c r="AR306" s="22">
        <v>1.08</v>
      </c>
      <c r="AS306" s="22">
        <v>3.91</v>
      </c>
      <c r="AT306" s="22">
        <v>4.0000000000000001E-3</v>
      </c>
      <c r="AU306" s="22">
        <v>1.54</v>
      </c>
      <c r="AV306" s="22">
        <v>1.44</v>
      </c>
      <c r="AW306" s="22">
        <v>1.08</v>
      </c>
      <c r="AX306" s="22">
        <v>0.62</v>
      </c>
      <c r="AY306" s="22">
        <v>0.83</v>
      </c>
      <c r="AZ306" s="22">
        <v>16.95</v>
      </c>
      <c r="BA306" s="22">
        <v>92.3</v>
      </c>
      <c r="BB306" s="22" t="s">
        <v>78</v>
      </c>
      <c r="BC306" s="22" t="s">
        <v>78</v>
      </c>
      <c r="BD306" s="22" t="s">
        <v>78</v>
      </c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7"/>
    </row>
    <row r="307" spans="1:103" x14ac:dyDescent="0.2">
      <c r="A307" s="19" t="s">
        <v>280</v>
      </c>
      <c r="B307" s="24">
        <v>114</v>
      </c>
      <c r="C307" s="24">
        <v>115</v>
      </c>
      <c r="D307" s="25" t="s">
        <v>414</v>
      </c>
      <c r="E307" s="25" t="s">
        <v>77</v>
      </c>
      <c r="F307" s="21">
        <v>990048</v>
      </c>
      <c r="G307" s="26" t="s">
        <v>97</v>
      </c>
      <c r="H307" s="22">
        <v>2690</v>
      </c>
      <c r="I307" s="22">
        <v>51</v>
      </c>
      <c r="J307" s="22">
        <v>2.73</v>
      </c>
      <c r="K307" s="22">
        <v>19.149999999999999</v>
      </c>
      <c r="L307" s="22">
        <v>7.82</v>
      </c>
      <c r="M307" s="22">
        <v>16.5</v>
      </c>
      <c r="N307" s="22">
        <v>15.4</v>
      </c>
      <c r="O307" s="22">
        <v>37.1</v>
      </c>
      <c r="P307" s="22">
        <v>5.47</v>
      </c>
      <c r="Q307" s="22">
        <v>3.29</v>
      </c>
      <c r="R307" s="22">
        <v>1930</v>
      </c>
      <c r="S307" s="22">
        <v>0.84</v>
      </c>
      <c r="T307" s="22">
        <v>341</v>
      </c>
      <c r="U307" s="22">
        <v>705</v>
      </c>
      <c r="V307" s="22">
        <v>239</v>
      </c>
      <c r="W307" s="22">
        <v>125.5</v>
      </c>
      <c r="X307" s="22">
        <v>8.1999999999999993</v>
      </c>
      <c r="Y307" s="22">
        <v>69.099999999999994</v>
      </c>
      <c r="Z307" s="22">
        <v>5.0999999999999996</v>
      </c>
      <c r="AA307" s="22">
        <v>9920</v>
      </c>
      <c r="AB307" s="22">
        <v>5.5</v>
      </c>
      <c r="AC307" s="22">
        <v>3.99</v>
      </c>
      <c r="AD307" s="22">
        <v>38.799999999999997</v>
      </c>
      <c r="AE307" s="22">
        <v>1.32</v>
      </c>
      <c r="AF307" s="22">
        <v>0.87</v>
      </c>
      <c r="AG307" s="22">
        <v>3.06</v>
      </c>
      <c r="AH307" s="22">
        <v>375</v>
      </c>
      <c r="AI307" s="22">
        <v>3.2</v>
      </c>
      <c r="AJ307" s="22">
        <v>79.3</v>
      </c>
      <c r="AK307" s="22">
        <v>6.4</v>
      </c>
      <c r="AL307" s="22">
        <v>226</v>
      </c>
      <c r="AM307" s="22">
        <v>27.5</v>
      </c>
      <c r="AN307" s="22">
        <v>7.66</v>
      </c>
      <c r="AO307" s="22">
        <v>12.2</v>
      </c>
      <c r="AP307" s="22">
        <v>14.1</v>
      </c>
      <c r="AQ307" s="22">
        <v>4.1500000000000004</v>
      </c>
      <c r="AR307" s="22">
        <v>1.35</v>
      </c>
      <c r="AS307" s="22">
        <v>4.34</v>
      </c>
      <c r="AT307" s="22">
        <v>5.0000000000000001E-3</v>
      </c>
      <c r="AU307" s="22">
        <v>1.98</v>
      </c>
      <c r="AV307" s="22">
        <v>1.07</v>
      </c>
      <c r="AW307" s="22">
        <v>1.08</v>
      </c>
      <c r="AX307" s="22">
        <v>1.06</v>
      </c>
      <c r="AY307" s="22">
        <v>1.1599999999999999</v>
      </c>
      <c r="AZ307" s="22">
        <v>14.05</v>
      </c>
      <c r="BA307" s="22">
        <v>91.71</v>
      </c>
      <c r="BB307" s="22" t="s">
        <v>78</v>
      </c>
      <c r="BC307" s="22" t="s">
        <v>78</v>
      </c>
      <c r="BD307" s="22" t="s">
        <v>78</v>
      </c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7"/>
    </row>
    <row r="308" spans="1:103" x14ac:dyDescent="0.2">
      <c r="A308" s="19" t="s">
        <v>280</v>
      </c>
      <c r="B308" s="2" t="s">
        <v>105</v>
      </c>
      <c r="C308" s="2"/>
      <c r="D308" s="27" t="s">
        <v>415</v>
      </c>
      <c r="E308" s="27" t="s">
        <v>107</v>
      </c>
      <c r="F308" s="21">
        <v>990048</v>
      </c>
      <c r="G308" s="22">
        <v>2880</v>
      </c>
      <c r="H308" s="22">
        <v>1410</v>
      </c>
      <c r="I308" s="22">
        <v>63</v>
      </c>
      <c r="J308" s="22">
        <v>3.78</v>
      </c>
      <c r="K308" s="22">
        <v>14.2</v>
      </c>
      <c r="L308" s="22">
        <v>6.14</v>
      </c>
      <c r="M308" s="22">
        <v>8.49</v>
      </c>
      <c r="N308" s="22">
        <v>16.2</v>
      </c>
      <c r="O308" s="22">
        <v>22.1</v>
      </c>
      <c r="P308" s="22">
        <v>2.58</v>
      </c>
      <c r="Q308" s="22">
        <v>2.4500000000000002</v>
      </c>
      <c r="R308" s="22">
        <v>989</v>
      </c>
      <c r="S308" s="22">
        <v>0.65</v>
      </c>
      <c r="T308" s="22">
        <v>187.5</v>
      </c>
      <c r="U308" s="22">
        <v>316</v>
      </c>
      <c r="V308" s="22">
        <v>116.5</v>
      </c>
      <c r="W308" s="22">
        <v>94.7</v>
      </c>
      <c r="X308" s="22">
        <v>10.4</v>
      </c>
      <c r="Y308" s="22">
        <v>39.299999999999997</v>
      </c>
      <c r="Z308" s="22">
        <v>4.5999999999999996</v>
      </c>
      <c r="AA308" s="22">
        <v>2230</v>
      </c>
      <c r="AB308" s="22">
        <v>2.4</v>
      </c>
      <c r="AC308" s="22">
        <v>2.99</v>
      </c>
      <c r="AD308" s="22">
        <v>57.3</v>
      </c>
      <c r="AE308" s="22">
        <v>0.28999999999999998</v>
      </c>
      <c r="AF308" s="22">
        <v>0.85</v>
      </c>
      <c r="AG308" s="22">
        <v>4.21</v>
      </c>
      <c r="AH308" s="22">
        <v>61</v>
      </c>
      <c r="AI308" s="22">
        <v>2.9</v>
      </c>
      <c r="AJ308" s="22">
        <v>68.8</v>
      </c>
      <c r="AK308" s="22">
        <v>4.68</v>
      </c>
      <c r="AL308" s="22">
        <v>120</v>
      </c>
      <c r="AM308" s="22">
        <v>37.5</v>
      </c>
      <c r="AN308" s="22">
        <v>10.75</v>
      </c>
      <c r="AO308" s="22">
        <v>5.99</v>
      </c>
      <c r="AP308" s="22">
        <v>15.25</v>
      </c>
      <c r="AQ308" s="22">
        <v>2.93</v>
      </c>
      <c r="AR308" s="22">
        <v>4.57</v>
      </c>
      <c r="AS308" s="22">
        <v>1.48</v>
      </c>
      <c r="AT308" s="22">
        <v>8.9999999999999993E-3</v>
      </c>
      <c r="AU308" s="22">
        <v>0.45</v>
      </c>
      <c r="AV308" s="22">
        <v>0.43</v>
      </c>
      <c r="AW308" s="22">
        <v>0.21</v>
      </c>
      <c r="AX308" s="22">
        <v>0.24</v>
      </c>
      <c r="AY308" s="22">
        <v>0.32</v>
      </c>
      <c r="AZ308" s="22">
        <v>14.85</v>
      </c>
      <c r="BA308" s="22">
        <v>94.98</v>
      </c>
      <c r="BB308" s="22"/>
      <c r="BC308" s="22"/>
      <c r="BD308" s="22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  <c r="CV308" s="36"/>
      <c r="CW308" s="36"/>
      <c r="CX308" s="36"/>
      <c r="CY308" s="37"/>
    </row>
    <row r="309" spans="1:103" x14ac:dyDescent="0.2">
      <c r="A309" s="19" t="s">
        <v>280</v>
      </c>
      <c r="B309" s="24">
        <v>115</v>
      </c>
      <c r="C309" s="24">
        <v>116</v>
      </c>
      <c r="D309" s="25" t="s">
        <v>416</v>
      </c>
      <c r="E309" s="25" t="s">
        <v>77</v>
      </c>
      <c r="F309" s="21">
        <v>990048</v>
      </c>
      <c r="G309" s="22">
        <v>6030</v>
      </c>
      <c r="H309" s="22">
        <v>4950</v>
      </c>
      <c r="I309" s="22">
        <v>15</v>
      </c>
      <c r="J309" s="22">
        <v>1.1599999999999999</v>
      </c>
      <c r="K309" s="22">
        <v>34.299999999999997</v>
      </c>
      <c r="L309" s="22">
        <v>14.95</v>
      </c>
      <c r="M309" s="22">
        <v>26.4</v>
      </c>
      <c r="N309" s="22">
        <v>6.5</v>
      </c>
      <c r="O309" s="22">
        <v>59.6</v>
      </c>
      <c r="P309" s="22">
        <v>1.72</v>
      </c>
      <c r="Q309" s="22">
        <v>5.88</v>
      </c>
      <c r="R309" s="22">
        <v>3200</v>
      </c>
      <c r="S309" s="22">
        <v>1.77</v>
      </c>
      <c r="T309" s="22">
        <v>1015</v>
      </c>
      <c r="U309" s="22">
        <v>1225</v>
      </c>
      <c r="V309" s="22">
        <v>434</v>
      </c>
      <c r="W309" s="22">
        <v>63.1</v>
      </c>
      <c r="X309" s="22">
        <v>6.2</v>
      </c>
      <c r="Y309" s="22">
        <v>120.5</v>
      </c>
      <c r="Z309" s="22">
        <v>6.7</v>
      </c>
      <c r="AA309" s="26" t="s">
        <v>97</v>
      </c>
      <c r="AB309" s="22">
        <v>1.8</v>
      </c>
      <c r="AC309" s="22">
        <v>7.34</v>
      </c>
      <c r="AD309" s="22">
        <v>36.9</v>
      </c>
      <c r="AE309" s="22">
        <v>0.38</v>
      </c>
      <c r="AF309" s="22">
        <v>1.98</v>
      </c>
      <c r="AG309" s="22">
        <v>1.83</v>
      </c>
      <c r="AH309" s="22">
        <v>257</v>
      </c>
      <c r="AI309" s="22">
        <v>2.4</v>
      </c>
      <c r="AJ309" s="22">
        <v>151.5</v>
      </c>
      <c r="AK309" s="22">
        <v>12.3</v>
      </c>
      <c r="AL309" s="22">
        <v>51</v>
      </c>
      <c r="AM309" s="22">
        <v>12.9</v>
      </c>
      <c r="AN309" s="22">
        <v>3.09</v>
      </c>
      <c r="AO309" s="22">
        <v>8.24</v>
      </c>
      <c r="AP309" s="22">
        <v>30.8</v>
      </c>
      <c r="AQ309" s="22">
        <v>2.15</v>
      </c>
      <c r="AR309" s="22">
        <v>0.66</v>
      </c>
      <c r="AS309" s="22">
        <v>1.74</v>
      </c>
      <c r="AT309" s="22">
        <v>2E-3</v>
      </c>
      <c r="AU309" s="22">
        <v>0.56999999999999995</v>
      </c>
      <c r="AV309" s="22">
        <v>1.94</v>
      </c>
      <c r="AW309" s="22">
        <v>1.99</v>
      </c>
      <c r="AX309" s="22">
        <v>2.33</v>
      </c>
      <c r="AY309" s="22">
        <v>0.64</v>
      </c>
      <c r="AZ309" s="22">
        <v>25.7</v>
      </c>
      <c r="BA309" s="22">
        <v>92.75</v>
      </c>
      <c r="BB309" s="22">
        <v>0.01</v>
      </c>
      <c r="BC309" s="22" t="s">
        <v>78</v>
      </c>
      <c r="BD309" s="22" t="s">
        <v>78</v>
      </c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  <c r="CU309" s="36"/>
      <c r="CV309" s="36"/>
      <c r="CW309" s="36"/>
      <c r="CX309" s="36"/>
      <c r="CY309" s="37"/>
    </row>
    <row r="310" spans="1:103" x14ac:dyDescent="0.2">
      <c r="A310" s="19" t="s">
        <v>280</v>
      </c>
      <c r="B310" s="24">
        <v>116</v>
      </c>
      <c r="C310" s="24">
        <v>117</v>
      </c>
      <c r="D310" s="25" t="s">
        <v>417</v>
      </c>
      <c r="E310" s="25" t="s">
        <v>77</v>
      </c>
      <c r="F310" s="21">
        <v>990048</v>
      </c>
      <c r="G310" s="22">
        <v>1855</v>
      </c>
      <c r="H310" s="22">
        <v>2090</v>
      </c>
      <c r="I310" s="22">
        <v>16</v>
      </c>
      <c r="J310" s="22">
        <v>0.25</v>
      </c>
      <c r="K310" s="22">
        <v>11.1</v>
      </c>
      <c r="L310" s="22">
        <v>4.0199999999999996</v>
      </c>
      <c r="M310" s="22">
        <v>11.55</v>
      </c>
      <c r="N310" s="22">
        <v>3</v>
      </c>
      <c r="O310" s="22">
        <v>25.7</v>
      </c>
      <c r="P310" s="22">
        <v>0.65</v>
      </c>
      <c r="Q310" s="22">
        <v>1.7</v>
      </c>
      <c r="R310" s="22">
        <v>1330</v>
      </c>
      <c r="S310" s="22">
        <v>0.42</v>
      </c>
      <c r="T310" s="22">
        <v>278</v>
      </c>
      <c r="U310" s="22">
        <v>567</v>
      </c>
      <c r="V310" s="22">
        <v>191</v>
      </c>
      <c r="W310" s="22">
        <v>22.3</v>
      </c>
      <c r="X310" s="22">
        <v>3.9</v>
      </c>
      <c r="Y310" s="22">
        <v>55.6</v>
      </c>
      <c r="Z310" s="22">
        <v>3.2</v>
      </c>
      <c r="AA310" s="22">
        <v>9220</v>
      </c>
      <c r="AB310" s="22">
        <v>2.5</v>
      </c>
      <c r="AC310" s="22">
        <v>2.77</v>
      </c>
      <c r="AD310" s="22">
        <v>41.8</v>
      </c>
      <c r="AE310" s="22">
        <v>0.46</v>
      </c>
      <c r="AF310" s="22">
        <v>0.5</v>
      </c>
      <c r="AG310" s="22">
        <v>1.54</v>
      </c>
      <c r="AH310" s="22">
        <v>102</v>
      </c>
      <c r="AI310" s="22">
        <v>2.2000000000000002</v>
      </c>
      <c r="AJ310" s="22">
        <v>44.6</v>
      </c>
      <c r="AK310" s="22">
        <v>2.66</v>
      </c>
      <c r="AL310" s="22">
        <v>21</v>
      </c>
      <c r="AM310" s="22">
        <v>20.3</v>
      </c>
      <c r="AN310" s="22">
        <v>5.73</v>
      </c>
      <c r="AO310" s="22">
        <v>12.35</v>
      </c>
      <c r="AP310" s="22">
        <v>23.9</v>
      </c>
      <c r="AQ310" s="22">
        <v>3.27</v>
      </c>
      <c r="AR310" s="22">
        <v>0.69</v>
      </c>
      <c r="AS310" s="22">
        <v>3.41</v>
      </c>
      <c r="AT310" s="22">
        <v>5.0000000000000001E-3</v>
      </c>
      <c r="AU310" s="22">
        <v>1.63</v>
      </c>
      <c r="AV310" s="22">
        <v>2.12</v>
      </c>
      <c r="AW310" s="22">
        <v>1.26</v>
      </c>
      <c r="AX310" s="22">
        <v>2.3199999999999998</v>
      </c>
      <c r="AY310" s="22">
        <v>0.46</v>
      </c>
      <c r="AZ310" s="22">
        <v>23</v>
      </c>
      <c r="BA310" s="22">
        <v>100.45</v>
      </c>
      <c r="BB310" s="22" t="s">
        <v>78</v>
      </c>
      <c r="BC310" s="22" t="s">
        <v>78</v>
      </c>
      <c r="BD310" s="22" t="s">
        <v>78</v>
      </c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  <c r="CU310" s="36"/>
      <c r="CV310" s="36"/>
      <c r="CW310" s="36"/>
      <c r="CX310" s="36"/>
      <c r="CY310" s="37"/>
    </row>
    <row r="311" spans="1:103" x14ac:dyDescent="0.2">
      <c r="A311" s="19" t="s">
        <v>280</v>
      </c>
      <c r="B311" s="24">
        <v>117</v>
      </c>
      <c r="C311" s="24">
        <v>118</v>
      </c>
      <c r="D311" s="25" t="s">
        <v>418</v>
      </c>
      <c r="E311" s="25" t="s">
        <v>77</v>
      </c>
      <c r="F311" s="21">
        <v>990048</v>
      </c>
      <c r="G311" s="22">
        <v>4650</v>
      </c>
      <c r="H311" s="26">
        <v>20300</v>
      </c>
      <c r="I311" s="22">
        <v>20</v>
      </c>
      <c r="J311" s="22">
        <v>0.12</v>
      </c>
      <c r="K311" s="22">
        <v>53.8</v>
      </c>
      <c r="L311" s="22">
        <v>14.7</v>
      </c>
      <c r="M311" s="22">
        <v>113.5</v>
      </c>
      <c r="N311" s="22">
        <v>4.7</v>
      </c>
      <c r="O311" s="22">
        <v>221</v>
      </c>
      <c r="P311" s="22">
        <v>0.84</v>
      </c>
      <c r="Q311" s="22">
        <v>6.23</v>
      </c>
      <c r="R311" s="26">
        <v>12000</v>
      </c>
      <c r="S311" s="22">
        <v>1.02</v>
      </c>
      <c r="T311" s="22">
        <v>938</v>
      </c>
      <c r="U311" s="22">
        <v>6880</v>
      </c>
      <c r="V311" s="26">
        <v>1990</v>
      </c>
      <c r="W311" s="22">
        <v>33.4</v>
      </c>
      <c r="X311" s="22">
        <v>2.2000000000000002</v>
      </c>
      <c r="Y311" s="22">
        <v>569</v>
      </c>
      <c r="Z311" s="22">
        <v>4.0999999999999996</v>
      </c>
      <c r="AA311" s="26" t="s">
        <v>97</v>
      </c>
      <c r="AB311" s="22">
        <v>3.5</v>
      </c>
      <c r="AC311" s="22">
        <v>20.6</v>
      </c>
      <c r="AD311" s="22">
        <v>555</v>
      </c>
      <c r="AE311" s="22">
        <v>0.25</v>
      </c>
      <c r="AF311" s="22">
        <v>1.46</v>
      </c>
      <c r="AG311" s="22">
        <v>7.06</v>
      </c>
      <c r="AH311" s="22">
        <v>117</v>
      </c>
      <c r="AI311" s="22">
        <v>3</v>
      </c>
      <c r="AJ311" s="22">
        <v>144</v>
      </c>
      <c r="AK311" s="22">
        <v>6.53</v>
      </c>
      <c r="AL311" s="22">
        <v>29</v>
      </c>
      <c r="AM311" s="22">
        <v>17.95</v>
      </c>
      <c r="AN311" s="22">
        <v>4.42</v>
      </c>
      <c r="AO311" s="22">
        <v>10.199999999999999</v>
      </c>
      <c r="AP311" s="22">
        <v>18.55</v>
      </c>
      <c r="AQ311" s="22">
        <v>3.04</v>
      </c>
      <c r="AR311" s="22">
        <v>0.3</v>
      </c>
      <c r="AS311" s="22">
        <v>2.71</v>
      </c>
      <c r="AT311" s="22">
        <v>3.0000000000000001E-3</v>
      </c>
      <c r="AU311" s="22">
        <v>0.46</v>
      </c>
      <c r="AV311" s="22">
        <v>1.96</v>
      </c>
      <c r="AW311" s="22">
        <v>2.2999999999999998</v>
      </c>
      <c r="AX311" s="22">
        <v>7.95</v>
      </c>
      <c r="AY311" s="22">
        <v>0.51</v>
      </c>
      <c r="AZ311" s="22">
        <v>22.9</v>
      </c>
      <c r="BA311" s="22">
        <v>93.25</v>
      </c>
      <c r="BB311" s="22" t="s">
        <v>78</v>
      </c>
      <c r="BC311" s="22" t="s">
        <v>78</v>
      </c>
      <c r="BD311" s="22" t="s">
        <v>78</v>
      </c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  <c r="CU311" s="36"/>
      <c r="CV311" s="36"/>
      <c r="CW311" s="36"/>
      <c r="CX311" s="36"/>
      <c r="CY311" s="37"/>
    </row>
    <row r="312" spans="1:103" x14ac:dyDescent="0.2">
      <c r="A312" s="19" t="s">
        <v>280</v>
      </c>
      <c r="B312" s="24">
        <v>118</v>
      </c>
      <c r="C312" s="24">
        <v>119</v>
      </c>
      <c r="D312" s="25" t="s">
        <v>419</v>
      </c>
      <c r="E312" s="25" t="s">
        <v>77</v>
      </c>
      <c r="F312" s="21">
        <v>990048</v>
      </c>
      <c r="G312" s="22">
        <v>2240</v>
      </c>
      <c r="H312" s="26">
        <v>14450</v>
      </c>
      <c r="I312" s="22">
        <v>23</v>
      </c>
      <c r="J312" s="22">
        <v>7.0000000000000007E-2</v>
      </c>
      <c r="K312" s="22">
        <v>54.8</v>
      </c>
      <c r="L312" s="22">
        <v>18.100000000000001</v>
      </c>
      <c r="M312" s="22">
        <v>69.099999999999994</v>
      </c>
      <c r="N312" s="22">
        <v>5.2</v>
      </c>
      <c r="O312" s="22">
        <v>150</v>
      </c>
      <c r="P312" s="22">
        <v>0.4</v>
      </c>
      <c r="Q312" s="22">
        <v>8.26</v>
      </c>
      <c r="R312" s="22">
        <v>9580</v>
      </c>
      <c r="S312" s="22">
        <v>1.2</v>
      </c>
      <c r="T312" s="22">
        <v>730</v>
      </c>
      <c r="U312" s="22">
        <v>3370</v>
      </c>
      <c r="V312" s="26">
        <v>1205</v>
      </c>
      <c r="W312" s="22">
        <v>3.5</v>
      </c>
      <c r="X312" s="22">
        <v>2</v>
      </c>
      <c r="Y312" s="22">
        <v>311</v>
      </c>
      <c r="Z312" s="22">
        <v>3.1</v>
      </c>
      <c r="AA312" s="26" t="s">
        <v>97</v>
      </c>
      <c r="AB312" s="22">
        <v>1.6</v>
      </c>
      <c r="AC312" s="22">
        <v>13.75</v>
      </c>
      <c r="AD312" s="22">
        <v>239</v>
      </c>
      <c r="AE312" s="22">
        <v>0.32</v>
      </c>
      <c r="AF312" s="22">
        <v>1.95</v>
      </c>
      <c r="AG312" s="22">
        <v>4.18</v>
      </c>
      <c r="AH312" s="22">
        <v>84</v>
      </c>
      <c r="AI312" s="22">
        <v>2.8</v>
      </c>
      <c r="AJ312" s="22">
        <v>193</v>
      </c>
      <c r="AK312" s="22">
        <v>11.1</v>
      </c>
      <c r="AL312" s="22">
        <v>13</v>
      </c>
      <c r="AM312" s="22">
        <v>9.11</v>
      </c>
      <c r="AN312" s="22">
        <v>1.42</v>
      </c>
      <c r="AO312" s="22">
        <v>9.6999999999999993</v>
      </c>
      <c r="AP312" s="22">
        <v>29.7</v>
      </c>
      <c r="AQ312" s="22">
        <v>2.41</v>
      </c>
      <c r="AR312" s="22">
        <v>0.14000000000000001</v>
      </c>
      <c r="AS312" s="22">
        <v>0.19</v>
      </c>
      <c r="AT312" s="22">
        <v>2E-3</v>
      </c>
      <c r="AU312" s="22">
        <v>0.51</v>
      </c>
      <c r="AV312" s="22">
        <v>2.34</v>
      </c>
      <c r="AW312" s="22">
        <v>2.11</v>
      </c>
      <c r="AX312" s="22">
        <v>5.93</v>
      </c>
      <c r="AY312" s="22">
        <v>0.26</v>
      </c>
      <c r="AZ312" s="22">
        <v>28.9</v>
      </c>
      <c r="BA312" s="22">
        <v>92.72</v>
      </c>
      <c r="BB312" s="22" t="s">
        <v>78</v>
      </c>
      <c r="BC312" s="22" t="s">
        <v>78</v>
      </c>
      <c r="BD312" s="22" t="s">
        <v>78</v>
      </c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  <c r="CV312" s="36"/>
      <c r="CW312" s="36"/>
      <c r="CX312" s="36"/>
      <c r="CY312" s="37"/>
    </row>
    <row r="313" spans="1:103" x14ac:dyDescent="0.2">
      <c r="A313" s="19" t="s">
        <v>280</v>
      </c>
      <c r="B313" s="24">
        <v>119</v>
      </c>
      <c r="C313" s="24">
        <v>120</v>
      </c>
      <c r="D313" s="25" t="s">
        <v>420</v>
      </c>
      <c r="E313" s="25" t="s">
        <v>77</v>
      </c>
      <c r="F313" s="21">
        <v>990048</v>
      </c>
      <c r="G313" s="22">
        <v>2250</v>
      </c>
      <c r="H313" s="22">
        <v>4480</v>
      </c>
      <c r="I313" s="22">
        <v>16</v>
      </c>
      <c r="J313" s="22">
        <v>0.15</v>
      </c>
      <c r="K313" s="22">
        <v>44.8</v>
      </c>
      <c r="L313" s="22">
        <v>16.75</v>
      </c>
      <c r="M313" s="22">
        <v>42.5</v>
      </c>
      <c r="N313" s="22">
        <v>11.6</v>
      </c>
      <c r="O313" s="22">
        <v>94.9</v>
      </c>
      <c r="P313" s="22">
        <v>0.6</v>
      </c>
      <c r="Q313" s="22">
        <v>7.69</v>
      </c>
      <c r="R313" s="22">
        <v>2700</v>
      </c>
      <c r="S313" s="22">
        <v>1.74</v>
      </c>
      <c r="T313" s="22">
        <v>1045</v>
      </c>
      <c r="U313" s="22">
        <v>1465</v>
      </c>
      <c r="V313" s="22">
        <v>452</v>
      </c>
      <c r="W313" s="22">
        <v>24.1</v>
      </c>
      <c r="X313" s="22">
        <v>2.5</v>
      </c>
      <c r="Y313" s="22">
        <v>173.5</v>
      </c>
      <c r="Z313" s="22">
        <v>3.6</v>
      </c>
      <c r="AA313" s="26" t="s">
        <v>97</v>
      </c>
      <c r="AB313" s="22">
        <v>3.2</v>
      </c>
      <c r="AC313" s="22">
        <v>9.86</v>
      </c>
      <c r="AD313" s="22">
        <v>115.5</v>
      </c>
      <c r="AE313" s="22">
        <v>0.79</v>
      </c>
      <c r="AF313" s="22">
        <v>2.25</v>
      </c>
      <c r="AG313" s="22">
        <v>7.52</v>
      </c>
      <c r="AH313" s="22">
        <v>104</v>
      </c>
      <c r="AI313" s="22">
        <v>2.5</v>
      </c>
      <c r="AJ313" s="22">
        <v>185</v>
      </c>
      <c r="AK313" s="22">
        <v>12.3</v>
      </c>
      <c r="AL313" s="22">
        <v>33</v>
      </c>
      <c r="AM313" s="22">
        <v>16.7</v>
      </c>
      <c r="AN313" s="22">
        <v>3.68</v>
      </c>
      <c r="AO313" s="22">
        <v>9.9600000000000009</v>
      </c>
      <c r="AP313" s="22">
        <v>31.3</v>
      </c>
      <c r="AQ313" s="22">
        <v>2.46</v>
      </c>
      <c r="AR313" s="22">
        <v>0.27</v>
      </c>
      <c r="AS313" s="22">
        <v>1.67</v>
      </c>
      <c r="AT313" s="22">
        <v>3.0000000000000001E-3</v>
      </c>
      <c r="AU313" s="22">
        <v>1.23</v>
      </c>
      <c r="AV313" s="22">
        <v>1.66</v>
      </c>
      <c r="AW313" s="22">
        <v>1.64</v>
      </c>
      <c r="AX313" s="22">
        <v>2.58</v>
      </c>
      <c r="AY313" s="22">
        <v>0.25</v>
      </c>
      <c r="AZ313" s="22">
        <v>26.4</v>
      </c>
      <c r="BA313" s="22">
        <v>99.8</v>
      </c>
      <c r="BB313" s="22" t="s">
        <v>78</v>
      </c>
      <c r="BC313" s="22" t="s">
        <v>78</v>
      </c>
      <c r="BD313" s="22" t="s">
        <v>78</v>
      </c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  <c r="CV313" s="36"/>
      <c r="CW313" s="36"/>
      <c r="CX313" s="36"/>
      <c r="CY313" s="37"/>
    </row>
    <row r="314" spans="1:103" x14ac:dyDescent="0.2">
      <c r="A314" s="19" t="s">
        <v>280</v>
      </c>
      <c r="B314" s="24">
        <v>120</v>
      </c>
      <c r="C314" s="24">
        <v>121</v>
      </c>
      <c r="D314" s="25" t="s">
        <v>421</v>
      </c>
      <c r="E314" s="25" t="s">
        <v>77</v>
      </c>
      <c r="F314" s="21">
        <v>990048</v>
      </c>
      <c r="G314" s="22">
        <v>1670</v>
      </c>
      <c r="H314" s="22">
        <v>8700</v>
      </c>
      <c r="I314" s="22">
        <v>16</v>
      </c>
      <c r="J314" s="22">
        <v>0.03</v>
      </c>
      <c r="K314" s="22">
        <v>54.5</v>
      </c>
      <c r="L314" s="22">
        <v>17.649999999999999</v>
      </c>
      <c r="M314" s="22">
        <v>65.099999999999994</v>
      </c>
      <c r="N314" s="22">
        <v>0.7</v>
      </c>
      <c r="O314" s="22">
        <v>147</v>
      </c>
      <c r="P314" s="22">
        <v>0.32</v>
      </c>
      <c r="Q314" s="22">
        <v>7.79</v>
      </c>
      <c r="R314" s="22">
        <v>5730</v>
      </c>
      <c r="S314" s="22">
        <v>2.11</v>
      </c>
      <c r="T314" s="22">
        <v>1080</v>
      </c>
      <c r="U314" s="22">
        <v>2540</v>
      </c>
      <c r="V314" s="22">
        <v>831</v>
      </c>
      <c r="W314" s="22">
        <v>2.4</v>
      </c>
      <c r="X314" s="22">
        <v>1.8</v>
      </c>
      <c r="Y314" s="22">
        <v>271</v>
      </c>
      <c r="Z314" s="22">
        <v>1.4</v>
      </c>
      <c r="AA314" s="26" t="s">
        <v>97</v>
      </c>
      <c r="AB314" s="22">
        <v>0.4</v>
      </c>
      <c r="AC314" s="22">
        <v>13.6</v>
      </c>
      <c r="AD314" s="22">
        <v>172</v>
      </c>
      <c r="AE314" s="22">
        <v>0.06</v>
      </c>
      <c r="AF314" s="22">
        <v>2.1800000000000002</v>
      </c>
      <c r="AG314" s="22">
        <v>1.8</v>
      </c>
      <c r="AH314" s="22">
        <v>34</v>
      </c>
      <c r="AI314" s="22">
        <v>2.1</v>
      </c>
      <c r="AJ314" s="22">
        <v>184</v>
      </c>
      <c r="AK314" s="22">
        <v>15</v>
      </c>
      <c r="AL314" s="22">
        <v>7</v>
      </c>
      <c r="AM314" s="22">
        <v>4.49</v>
      </c>
      <c r="AN314" s="22">
        <v>0.6</v>
      </c>
      <c r="AO314" s="22">
        <v>6.29</v>
      </c>
      <c r="AP314" s="22">
        <v>40</v>
      </c>
      <c r="AQ314" s="22">
        <v>1</v>
      </c>
      <c r="AR314" s="22">
        <v>0.09</v>
      </c>
      <c r="AS314" s="22">
        <v>0.08</v>
      </c>
      <c r="AT314" s="22" t="s">
        <v>83</v>
      </c>
      <c r="AU314" s="22">
        <v>0.08</v>
      </c>
      <c r="AV314" s="22">
        <v>1.81</v>
      </c>
      <c r="AW314" s="22">
        <v>1.48</v>
      </c>
      <c r="AX314" s="22">
        <v>4.96</v>
      </c>
      <c r="AY314" s="22">
        <v>0.18</v>
      </c>
      <c r="AZ314" s="22">
        <v>32.9</v>
      </c>
      <c r="BA314" s="22">
        <v>93.96</v>
      </c>
      <c r="BB314" s="22" t="s">
        <v>78</v>
      </c>
      <c r="BC314" s="22" t="s">
        <v>78</v>
      </c>
      <c r="BD314" s="22" t="s">
        <v>78</v>
      </c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  <c r="CV314" s="36"/>
      <c r="CW314" s="36"/>
      <c r="CX314" s="36"/>
      <c r="CY314" s="37"/>
    </row>
    <row r="315" spans="1:103" x14ac:dyDescent="0.2">
      <c r="A315" s="19" t="s">
        <v>280</v>
      </c>
      <c r="B315" s="24">
        <v>121</v>
      </c>
      <c r="C315" s="24">
        <v>122</v>
      </c>
      <c r="D315" s="25" t="s">
        <v>422</v>
      </c>
      <c r="E315" s="25" t="s">
        <v>77</v>
      </c>
      <c r="F315" s="21">
        <v>990048</v>
      </c>
      <c r="G315" s="22">
        <v>2910</v>
      </c>
      <c r="H315" s="26">
        <v>12900</v>
      </c>
      <c r="I315" s="22">
        <v>14</v>
      </c>
      <c r="J315" s="22">
        <v>0.02</v>
      </c>
      <c r="K315" s="22">
        <v>52.7</v>
      </c>
      <c r="L315" s="22">
        <v>17.100000000000001</v>
      </c>
      <c r="M315" s="22">
        <v>63.5</v>
      </c>
      <c r="N315" s="22" t="s">
        <v>94</v>
      </c>
      <c r="O315" s="22">
        <v>136.5</v>
      </c>
      <c r="P315" s="22">
        <v>0.28000000000000003</v>
      </c>
      <c r="Q315" s="22">
        <v>7.98</v>
      </c>
      <c r="R315" s="22">
        <v>8760</v>
      </c>
      <c r="S315" s="22">
        <v>1.87</v>
      </c>
      <c r="T315" s="22">
        <v>633</v>
      </c>
      <c r="U315" s="22">
        <v>3140</v>
      </c>
      <c r="V315" s="26">
        <v>1075</v>
      </c>
      <c r="W315" s="22">
        <v>3.1</v>
      </c>
      <c r="X315" s="22">
        <v>1.2</v>
      </c>
      <c r="Y315" s="22">
        <v>272</v>
      </c>
      <c r="Z315" s="22">
        <v>0.8</v>
      </c>
      <c r="AA315" s="26" t="s">
        <v>97</v>
      </c>
      <c r="AB315" s="22">
        <v>0.5</v>
      </c>
      <c r="AC315" s="22">
        <v>12.85</v>
      </c>
      <c r="AD315" s="22">
        <v>122</v>
      </c>
      <c r="AE315" s="22">
        <v>0.01</v>
      </c>
      <c r="AF315" s="22">
        <v>2.11</v>
      </c>
      <c r="AG315" s="22">
        <v>1.4</v>
      </c>
      <c r="AH315" s="22">
        <v>30</v>
      </c>
      <c r="AI315" s="22">
        <v>2.2000000000000002</v>
      </c>
      <c r="AJ315" s="22">
        <v>183.5</v>
      </c>
      <c r="AK315" s="22">
        <v>14</v>
      </c>
      <c r="AL315" s="22">
        <v>8</v>
      </c>
      <c r="AM315" s="22">
        <v>5.18</v>
      </c>
      <c r="AN315" s="22">
        <v>0.73</v>
      </c>
      <c r="AO315" s="22">
        <v>5.33</v>
      </c>
      <c r="AP315" s="22">
        <v>39.4</v>
      </c>
      <c r="AQ315" s="22">
        <v>0.7</v>
      </c>
      <c r="AR315" s="22">
        <v>0.09</v>
      </c>
      <c r="AS315" s="22">
        <v>0.24</v>
      </c>
      <c r="AT315" s="22" t="s">
        <v>83</v>
      </c>
      <c r="AU315" s="22">
        <v>0.01</v>
      </c>
      <c r="AV315" s="22">
        <v>1.6</v>
      </c>
      <c r="AW315" s="22">
        <v>1.68</v>
      </c>
      <c r="AX315" s="22">
        <v>6.29</v>
      </c>
      <c r="AY315" s="22">
        <v>0.34</v>
      </c>
      <c r="AZ315" s="22">
        <v>32.6</v>
      </c>
      <c r="BA315" s="22">
        <v>94.19</v>
      </c>
      <c r="BB315" s="22" t="s">
        <v>78</v>
      </c>
      <c r="BC315" s="22" t="s">
        <v>78</v>
      </c>
      <c r="BD315" s="22" t="s">
        <v>78</v>
      </c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  <c r="CV315" s="36"/>
      <c r="CW315" s="36"/>
      <c r="CX315" s="36"/>
      <c r="CY315" s="37"/>
    </row>
    <row r="316" spans="1:103" x14ac:dyDescent="0.2">
      <c r="A316" s="19" t="s">
        <v>280</v>
      </c>
      <c r="B316" s="24">
        <v>122</v>
      </c>
      <c r="C316" s="24">
        <v>123</v>
      </c>
      <c r="D316" s="25" t="s">
        <v>423</v>
      </c>
      <c r="E316" s="25" t="s">
        <v>77</v>
      </c>
      <c r="F316" s="21">
        <v>990048</v>
      </c>
      <c r="G316" s="22">
        <v>2860</v>
      </c>
      <c r="H316" s="22">
        <v>6890</v>
      </c>
      <c r="I316" s="22">
        <v>8</v>
      </c>
      <c r="J316" s="22">
        <v>0.39</v>
      </c>
      <c r="K316" s="22">
        <v>37.299999999999997</v>
      </c>
      <c r="L316" s="22">
        <v>14.9</v>
      </c>
      <c r="M316" s="22">
        <v>39.700000000000003</v>
      </c>
      <c r="N316" s="22">
        <v>7.8</v>
      </c>
      <c r="O316" s="22">
        <v>85</v>
      </c>
      <c r="P316" s="22">
        <v>4.01</v>
      </c>
      <c r="Q316" s="22">
        <v>6.21</v>
      </c>
      <c r="R316" s="22">
        <v>4660</v>
      </c>
      <c r="S316" s="22">
        <v>1.72</v>
      </c>
      <c r="T316" s="22">
        <v>770</v>
      </c>
      <c r="U316" s="22">
        <v>1870</v>
      </c>
      <c r="V316" s="22">
        <v>636</v>
      </c>
      <c r="W316" s="22">
        <v>30.6</v>
      </c>
      <c r="X316" s="22">
        <v>4.5</v>
      </c>
      <c r="Y316" s="22">
        <v>174.5</v>
      </c>
      <c r="Z316" s="22">
        <v>0.9</v>
      </c>
      <c r="AA316" s="26" t="s">
        <v>97</v>
      </c>
      <c r="AB316" s="22">
        <v>4.3</v>
      </c>
      <c r="AC316" s="22">
        <v>8.77</v>
      </c>
      <c r="AD316" s="22">
        <v>72.3</v>
      </c>
      <c r="AE316" s="22">
        <v>0.39</v>
      </c>
      <c r="AF316" s="22">
        <v>1.98</v>
      </c>
      <c r="AG316" s="22">
        <v>4.1900000000000004</v>
      </c>
      <c r="AH316" s="22">
        <v>114</v>
      </c>
      <c r="AI316" s="22">
        <v>2.8</v>
      </c>
      <c r="AJ316" s="22">
        <v>144</v>
      </c>
      <c r="AK316" s="22">
        <v>11.65</v>
      </c>
      <c r="AL316" s="22">
        <v>225</v>
      </c>
      <c r="AM316" s="22">
        <v>13.65</v>
      </c>
      <c r="AN316" s="22">
        <v>3.44</v>
      </c>
      <c r="AO316" s="22">
        <v>8.5299999999999994</v>
      </c>
      <c r="AP316" s="22">
        <v>33</v>
      </c>
      <c r="AQ316" s="22">
        <v>1.89</v>
      </c>
      <c r="AR316" s="22">
        <v>0.54</v>
      </c>
      <c r="AS316" s="22">
        <v>1.78</v>
      </c>
      <c r="AT316" s="22" t="s">
        <v>83</v>
      </c>
      <c r="AU316" s="22">
        <v>0.57999999999999996</v>
      </c>
      <c r="AV316" s="22">
        <v>1.26</v>
      </c>
      <c r="AW316" s="22">
        <v>1.7</v>
      </c>
      <c r="AX316" s="22">
        <v>3.57</v>
      </c>
      <c r="AY316" s="22">
        <v>0.32</v>
      </c>
      <c r="AZ316" s="22">
        <v>26.1</v>
      </c>
      <c r="BA316" s="22">
        <v>96.36</v>
      </c>
      <c r="BB316" s="22" t="s">
        <v>78</v>
      </c>
      <c r="BC316" s="22" t="s">
        <v>78</v>
      </c>
      <c r="BD316" s="22" t="s">
        <v>78</v>
      </c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  <c r="CU316" s="36"/>
      <c r="CV316" s="36"/>
      <c r="CW316" s="36"/>
      <c r="CX316" s="36"/>
      <c r="CY316" s="37"/>
    </row>
    <row r="317" spans="1:103" x14ac:dyDescent="0.2">
      <c r="A317" s="19" t="s">
        <v>280</v>
      </c>
      <c r="B317" s="30">
        <v>122</v>
      </c>
      <c r="C317" s="30">
        <v>123</v>
      </c>
      <c r="D317" s="34" t="s">
        <v>424</v>
      </c>
      <c r="E317" s="32" t="s">
        <v>425</v>
      </c>
      <c r="F317" s="21">
        <v>990048</v>
      </c>
      <c r="G317" s="22">
        <v>2550</v>
      </c>
      <c r="H317" s="22">
        <v>7720</v>
      </c>
      <c r="I317" s="22">
        <v>19</v>
      </c>
      <c r="J317" s="22">
        <v>0.28999999999999998</v>
      </c>
      <c r="K317" s="22">
        <v>38.299999999999997</v>
      </c>
      <c r="L317" s="22">
        <v>14.65</v>
      </c>
      <c r="M317" s="22">
        <v>42.7</v>
      </c>
      <c r="N317" s="22">
        <v>3.6</v>
      </c>
      <c r="O317" s="22">
        <v>92.8</v>
      </c>
      <c r="P317" s="22">
        <v>2.5299999999999998</v>
      </c>
      <c r="Q317" s="22">
        <v>6.25</v>
      </c>
      <c r="R317" s="22">
        <v>5290</v>
      </c>
      <c r="S317" s="22">
        <v>1.55</v>
      </c>
      <c r="T317" s="22">
        <v>989</v>
      </c>
      <c r="U317" s="22">
        <v>2030</v>
      </c>
      <c r="V317" s="22">
        <v>675</v>
      </c>
      <c r="W317" s="22">
        <v>29.8</v>
      </c>
      <c r="X317" s="22">
        <v>3</v>
      </c>
      <c r="Y317" s="22">
        <v>187.5</v>
      </c>
      <c r="Z317" s="22">
        <v>1.3</v>
      </c>
      <c r="AA317" s="26" t="s">
        <v>97</v>
      </c>
      <c r="AB317" s="22">
        <v>3.5</v>
      </c>
      <c r="AC317" s="22">
        <v>9.7899999999999991</v>
      </c>
      <c r="AD317" s="22">
        <v>80.099999999999994</v>
      </c>
      <c r="AE317" s="22">
        <v>0.33</v>
      </c>
      <c r="AF317" s="22">
        <v>1.66</v>
      </c>
      <c r="AG317" s="22">
        <v>4.8499999999999996</v>
      </c>
      <c r="AH317" s="22">
        <v>89</v>
      </c>
      <c r="AI317" s="22">
        <v>2.9</v>
      </c>
      <c r="AJ317" s="22">
        <v>144</v>
      </c>
      <c r="AK317" s="22">
        <v>12.2</v>
      </c>
      <c r="AL317" s="22">
        <v>136</v>
      </c>
      <c r="AM317" s="22">
        <v>12.75</v>
      </c>
      <c r="AN317" s="22">
        <v>3.27</v>
      </c>
      <c r="AO317" s="22">
        <v>7.56</v>
      </c>
      <c r="AP317" s="22">
        <v>33.1</v>
      </c>
      <c r="AQ317" s="22">
        <v>1.82</v>
      </c>
      <c r="AR317" s="22">
        <v>0.43</v>
      </c>
      <c r="AS317" s="22">
        <v>1.81</v>
      </c>
      <c r="AT317" s="22">
        <v>2E-3</v>
      </c>
      <c r="AU317" s="22">
        <v>0.51</v>
      </c>
      <c r="AV317" s="22">
        <v>1.31</v>
      </c>
      <c r="AW317" s="22">
        <v>1.56</v>
      </c>
      <c r="AX317" s="22">
        <v>3.84</v>
      </c>
      <c r="AY317" s="22">
        <v>0.28000000000000003</v>
      </c>
      <c r="AZ317" s="22">
        <v>27.3</v>
      </c>
      <c r="BA317" s="22">
        <v>95.54</v>
      </c>
      <c r="BB317" s="22" t="s">
        <v>78</v>
      </c>
      <c r="BC317" s="22" t="s">
        <v>78</v>
      </c>
      <c r="BD317" s="22" t="s">
        <v>78</v>
      </c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  <c r="CU317" s="36"/>
      <c r="CV317" s="36"/>
      <c r="CW317" s="36"/>
      <c r="CX317" s="36"/>
      <c r="CY317" s="37"/>
    </row>
    <row r="318" spans="1:103" x14ac:dyDescent="0.2">
      <c r="A318" s="19" t="s">
        <v>280</v>
      </c>
      <c r="B318" s="24">
        <v>123</v>
      </c>
      <c r="C318" s="24">
        <v>124</v>
      </c>
      <c r="D318" s="25" t="s">
        <v>426</v>
      </c>
      <c r="E318" s="25" t="s">
        <v>77</v>
      </c>
      <c r="F318" s="21">
        <v>990048</v>
      </c>
      <c r="G318" s="22">
        <v>3260</v>
      </c>
      <c r="H318" s="22">
        <v>3280</v>
      </c>
      <c r="I318" s="22">
        <v>15</v>
      </c>
      <c r="J318" s="22">
        <v>0.22</v>
      </c>
      <c r="K318" s="22">
        <v>28.6</v>
      </c>
      <c r="L318" s="22">
        <v>12.55</v>
      </c>
      <c r="M318" s="22">
        <v>24.1</v>
      </c>
      <c r="N318" s="22">
        <v>9.1999999999999993</v>
      </c>
      <c r="O318" s="22">
        <v>54.2</v>
      </c>
      <c r="P318" s="22">
        <v>5.62</v>
      </c>
      <c r="Q318" s="22">
        <v>5.04</v>
      </c>
      <c r="R318" s="22">
        <v>1995</v>
      </c>
      <c r="S318" s="22">
        <v>1.56</v>
      </c>
      <c r="T318" s="22">
        <v>489</v>
      </c>
      <c r="U318" s="22">
        <v>943</v>
      </c>
      <c r="V318" s="22">
        <v>307</v>
      </c>
      <c r="W318" s="22">
        <v>44.5</v>
      </c>
      <c r="X318" s="22">
        <v>6.5</v>
      </c>
      <c r="Y318" s="22">
        <v>95.9</v>
      </c>
      <c r="Z318" s="22">
        <v>3.1</v>
      </c>
      <c r="AA318" s="26" t="s">
        <v>97</v>
      </c>
      <c r="AB318" s="22">
        <v>10.6</v>
      </c>
      <c r="AC318" s="22">
        <v>5.99</v>
      </c>
      <c r="AD318" s="22">
        <v>48.4</v>
      </c>
      <c r="AE318" s="22">
        <v>1.02</v>
      </c>
      <c r="AF318" s="22">
        <v>1.64</v>
      </c>
      <c r="AG318" s="22">
        <v>4.04</v>
      </c>
      <c r="AH318" s="22">
        <v>255</v>
      </c>
      <c r="AI318" s="22">
        <v>4</v>
      </c>
      <c r="AJ318" s="22">
        <v>119.5</v>
      </c>
      <c r="AK318" s="22">
        <v>10</v>
      </c>
      <c r="AL318" s="22">
        <v>288</v>
      </c>
      <c r="AM318" s="22">
        <v>21.2</v>
      </c>
      <c r="AN318" s="22">
        <v>5.77</v>
      </c>
      <c r="AO318" s="22">
        <v>10.6</v>
      </c>
      <c r="AP318" s="22">
        <v>26.4</v>
      </c>
      <c r="AQ318" s="22">
        <v>2.99</v>
      </c>
      <c r="AR318" s="22">
        <v>1.06</v>
      </c>
      <c r="AS318" s="22">
        <v>2.88</v>
      </c>
      <c r="AT318" s="22">
        <v>3.0000000000000001E-3</v>
      </c>
      <c r="AU318" s="22">
        <v>1.6</v>
      </c>
      <c r="AV318" s="22">
        <v>1.1299999999999999</v>
      </c>
      <c r="AW318" s="22">
        <v>1.9</v>
      </c>
      <c r="AX318" s="22">
        <v>1.8</v>
      </c>
      <c r="AY318" s="22">
        <v>0.37</v>
      </c>
      <c r="AZ318" s="22">
        <v>22</v>
      </c>
      <c r="BA318" s="22">
        <v>99.7</v>
      </c>
      <c r="BB318" s="22" t="s">
        <v>78</v>
      </c>
      <c r="BC318" s="22" t="s">
        <v>78</v>
      </c>
      <c r="BD318" s="22" t="s">
        <v>78</v>
      </c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7"/>
    </row>
    <row r="319" spans="1:103" x14ac:dyDescent="0.2">
      <c r="A319" s="19" t="s">
        <v>280</v>
      </c>
      <c r="B319" s="24">
        <v>124</v>
      </c>
      <c r="C319" s="24">
        <v>125</v>
      </c>
      <c r="D319" s="25" t="s">
        <v>427</v>
      </c>
      <c r="E319" s="25" t="s">
        <v>77</v>
      </c>
      <c r="F319" s="21">
        <v>990048</v>
      </c>
      <c r="G319" s="22">
        <v>1895</v>
      </c>
      <c r="H319" s="22">
        <v>4100</v>
      </c>
      <c r="I319" s="22">
        <v>8</v>
      </c>
      <c r="J319" s="22">
        <v>0.42</v>
      </c>
      <c r="K319" s="22">
        <v>33.6</v>
      </c>
      <c r="L319" s="22">
        <v>15.7</v>
      </c>
      <c r="M319" s="22">
        <v>27.4</v>
      </c>
      <c r="N319" s="22">
        <v>6.9</v>
      </c>
      <c r="O319" s="22">
        <v>60.2</v>
      </c>
      <c r="P319" s="22">
        <v>4.2</v>
      </c>
      <c r="Q319" s="22">
        <v>6.01</v>
      </c>
      <c r="R319" s="22">
        <v>2600</v>
      </c>
      <c r="S319" s="22">
        <v>1.83</v>
      </c>
      <c r="T319" s="22">
        <v>429</v>
      </c>
      <c r="U319" s="22">
        <v>1155</v>
      </c>
      <c r="V319" s="22">
        <v>383</v>
      </c>
      <c r="W319" s="22">
        <v>37.799999999999997</v>
      </c>
      <c r="X319" s="22">
        <v>5.4</v>
      </c>
      <c r="Y319" s="22">
        <v>115</v>
      </c>
      <c r="Z319" s="22">
        <v>1.9</v>
      </c>
      <c r="AA319" s="26" t="s">
        <v>97</v>
      </c>
      <c r="AB319" s="22">
        <v>7.7</v>
      </c>
      <c r="AC319" s="22">
        <v>7.3</v>
      </c>
      <c r="AD319" s="22">
        <v>47.1</v>
      </c>
      <c r="AE319" s="22">
        <v>0.72</v>
      </c>
      <c r="AF319" s="22">
        <v>2.0099999999999998</v>
      </c>
      <c r="AG319" s="22">
        <v>2.85</v>
      </c>
      <c r="AH319" s="22">
        <v>179</v>
      </c>
      <c r="AI319" s="22">
        <v>2.9</v>
      </c>
      <c r="AJ319" s="22">
        <v>142</v>
      </c>
      <c r="AK319" s="22">
        <v>11.8</v>
      </c>
      <c r="AL319" s="22">
        <v>230</v>
      </c>
      <c r="AM319" s="22">
        <v>13.7</v>
      </c>
      <c r="AN319" s="22">
        <v>3.59</v>
      </c>
      <c r="AO319" s="22">
        <v>9.5</v>
      </c>
      <c r="AP319" s="22">
        <v>33.200000000000003</v>
      </c>
      <c r="AQ319" s="22">
        <v>3.08</v>
      </c>
      <c r="AR319" s="22">
        <v>0.81</v>
      </c>
      <c r="AS319" s="22">
        <v>1.98</v>
      </c>
      <c r="AT319" s="22">
        <v>2E-3</v>
      </c>
      <c r="AU319" s="22">
        <v>1.08</v>
      </c>
      <c r="AV319" s="22">
        <v>1.6</v>
      </c>
      <c r="AW319" s="22">
        <v>1.6</v>
      </c>
      <c r="AX319" s="22">
        <v>2.39</v>
      </c>
      <c r="AY319" s="22">
        <v>0.21</v>
      </c>
      <c r="AZ319" s="22">
        <v>27.3</v>
      </c>
      <c r="BA319" s="22">
        <v>100.04</v>
      </c>
      <c r="BB319" s="22" t="s">
        <v>78</v>
      </c>
      <c r="BC319" s="22" t="s">
        <v>78</v>
      </c>
      <c r="BD319" s="22" t="s">
        <v>78</v>
      </c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7"/>
    </row>
    <row r="320" spans="1:103" x14ac:dyDescent="0.2">
      <c r="A320" s="19" t="s">
        <v>280</v>
      </c>
      <c r="B320" s="24">
        <v>125</v>
      </c>
      <c r="C320" s="24">
        <v>126</v>
      </c>
      <c r="D320" s="25" t="s">
        <v>428</v>
      </c>
      <c r="E320" s="25" t="s">
        <v>77</v>
      </c>
      <c r="F320" s="21">
        <v>990048</v>
      </c>
      <c r="G320" s="22">
        <v>2620</v>
      </c>
      <c r="H320" s="22">
        <v>9170</v>
      </c>
      <c r="I320" s="22">
        <v>16</v>
      </c>
      <c r="J320" s="22">
        <v>0.06</v>
      </c>
      <c r="K320" s="22">
        <v>45.9</v>
      </c>
      <c r="L320" s="22">
        <v>18.149999999999999</v>
      </c>
      <c r="M320" s="22">
        <v>43.8</v>
      </c>
      <c r="N320" s="22" t="s">
        <v>94</v>
      </c>
      <c r="O320" s="22">
        <v>93.8</v>
      </c>
      <c r="P320" s="22">
        <v>0.26</v>
      </c>
      <c r="Q320" s="22">
        <v>7.91</v>
      </c>
      <c r="R320" s="22">
        <v>6260</v>
      </c>
      <c r="S320" s="22">
        <v>2.2400000000000002</v>
      </c>
      <c r="T320" s="22">
        <v>422</v>
      </c>
      <c r="U320" s="22">
        <v>2290</v>
      </c>
      <c r="V320" s="22">
        <v>825</v>
      </c>
      <c r="W320" s="22">
        <v>3.8</v>
      </c>
      <c r="X320" s="22">
        <v>2.7</v>
      </c>
      <c r="Y320" s="22">
        <v>198.5</v>
      </c>
      <c r="Z320" s="22">
        <v>0.9</v>
      </c>
      <c r="AA320" s="26" t="s">
        <v>97</v>
      </c>
      <c r="AB320" s="22">
        <v>0.4</v>
      </c>
      <c r="AC320" s="22">
        <v>9.9600000000000009</v>
      </c>
      <c r="AD320" s="22">
        <v>93.6</v>
      </c>
      <c r="AE320" s="22">
        <v>0.02</v>
      </c>
      <c r="AF320" s="22">
        <v>2.37</v>
      </c>
      <c r="AG320" s="22">
        <v>2.16</v>
      </c>
      <c r="AH320" s="22">
        <v>43</v>
      </c>
      <c r="AI320" s="22">
        <v>1.7</v>
      </c>
      <c r="AJ320" s="22">
        <v>193</v>
      </c>
      <c r="AK320" s="22">
        <v>14.35</v>
      </c>
      <c r="AL320" s="22">
        <v>6</v>
      </c>
      <c r="AM320" s="22">
        <v>3.42</v>
      </c>
      <c r="AN320" s="22">
        <v>0.85</v>
      </c>
      <c r="AO320" s="22">
        <v>5.99</v>
      </c>
      <c r="AP320" s="22">
        <v>41.6</v>
      </c>
      <c r="AQ320" s="22">
        <v>1.38</v>
      </c>
      <c r="AR320" s="22">
        <v>0.1</v>
      </c>
      <c r="AS320" s="22">
        <v>0.27</v>
      </c>
      <c r="AT320" s="22">
        <v>2E-3</v>
      </c>
      <c r="AU320" s="22">
        <v>0.03</v>
      </c>
      <c r="AV320" s="22">
        <v>2.3199999999999998</v>
      </c>
      <c r="AW320" s="22">
        <v>1.1000000000000001</v>
      </c>
      <c r="AX320" s="22">
        <v>4.8099999999999996</v>
      </c>
      <c r="AY320" s="22">
        <v>0.3</v>
      </c>
      <c r="AZ320" s="22">
        <v>34.799999999999997</v>
      </c>
      <c r="BA320" s="22">
        <v>96.97</v>
      </c>
      <c r="BB320" s="22" t="s">
        <v>78</v>
      </c>
      <c r="BC320" s="22" t="s">
        <v>78</v>
      </c>
      <c r="BD320" s="22" t="s">
        <v>78</v>
      </c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  <c r="CV320" s="36"/>
      <c r="CW320" s="36"/>
      <c r="CX320" s="36"/>
      <c r="CY320" s="37"/>
    </row>
    <row r="321" spans="1:103" x14ac:dyDescent="0.2">
      <c r="A321" s="19" t="s">
        <v>280</v>
      </c>
      <c r="B321" s="24">
        <v>126</v>
      </c>
      <c r="C321" s="24">
        <v>127</v>
      </c>
      <c r="D321" s="25" t="s">
        <v>429</v>
      </c>
      <c r="E321" s="25" t="s">
        <v>77</v>
      </c>
      <c r="F321" s="21">
        <v>990048</v>
      </c>
      <c r="G321" s="22">
        <v>1800</v>
      </c>
      <c r="H321" s="22">
        <v>6830</v>
      </c>
      <c r="I321" s="22">
        <v>6</v>
      </c>
      <c r="J321" s="22">
        <v>0.06</v>
      </c>
      <c r="K321" s="22">
        <v>55.2</v>
      </c>
      <c r="L321" s="22">
        <v>22.6</v>
      </c>
      <c r="M321" s="22">
        <v>44.6</v>
      </c>
      <c r="N321" s="22">
        <v>9.1999999999999993</v>
      </c>
      <c r="O321" s="22">
        <v>106</v>
      </c>
      <c r="P321" s="22">
        <v>0.46</v>
      </c>
      <c r="Q321" s="22">
        <v>8.89</v>
      </c>
      <c r="R321" s="22">
        <v>4270</v>
      </c>
      <c r="S321" s="22">
        <v>2.81</v>
      </c>
      <c r="T321" s="22">
        <v>1015</v>
      </c>
      <c r="U321" s="22">
        <v>1980</v>
      </c>
      <c r="V321" s="22">
        <v>626</v>
      </c>
      <c r="W321" s="22">
        <v>3.8</v>
      </c>
      <c r="X321" s="22">
        <v>4.5999999999999996</v>
      </c>
      <c r="Y321" s="22">
        <v>190.5</v>
      </c>
      <c r="Z321" s="22">
        <v>1.6</v>
      </c>
      <c r="AA321" s="26" t="s">
        <v>97</v>
      </c>
      <c r="AB321" s="22">
        <v>0.6</v>
      </c>
      <c r="AC321" s="22">
        <v>12.9</v>
      </c>
      <c r="AD321" s="22">
        <v>110</v>
      </c>
      <c r="AE321" s="22">
        <v>0.02</v>
      </c>
      <c r="AF321" s="22">
        <v>3.04</v>
      </c>
      <c r="AG321" s="22">
        <v>6.22</v>
      </c>
      <c r="AH321" s="22">
        <v>89</v>
      </c>
      <c r="AI321" s="22">
        <v>1.6</v>
      </c>
      <c r="AJ321" s="22">
        <v>232</v>
      </c>
      <c r="AK321" s="22">
        <v>19.55</v>
      </c>
      <c r="AL321" s="22">
        <v>12</v>
      </c>
      <c r="AM321" s="22">
        <v>3.96</v>
      </c>
      <c r="AN321" s="22">
        <v>1.03</v>
      </c>
      <c r="AO321" s="22">
        <v>6.41</v>
      </c>
      <c r="AP321" s="22">
        <v>43.4</v>
      </c>
      <c r="AQ321" s="22">
        <v>1.18</v>
      </c>
      <c r="AR321" s="22">
        <v>0.17</v>
      </c>
      <c r="AS321" s="22">
        <v>0.21</v>
      </c>
      <c r="AT321" s="22">
        <v>2E-3</v>
      </c>
      <c r="AU321" s="22">
        <v>0.04</v>
      </c>
      <c r="AV321" s="22">
        <v>1.95</v>
      </c>
      <c r="AW321" s="22">
        <v>1.55</v>
      </c>
      <c r="AX321" s="22">
        <v>3.92</v>
      </c>
      <c r="AY321" s="22">
        <v>0.21</v>
      </c>
      <c r="AZ321" s="22">
        <v>34.9</v>
      </c>
      <c r="BA321" s="22">
        <v>98.93</v>
      </c>
      <c r="BB321" s="22" t="s">
        <v>78</v>
      </c>
      <c r="BC321" s="22" t="s">
        <v>78</v>
      </c>
      <c r="BD321" s="22" t="s">
        <v>78</v>
      </c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  <c r="CU321" s="36"/>
      <c r="CV321" s="36"/>
      <c r="CW321" s="36"/>
      <c r="CX321" s="36"/>
      <c r="CY321" s="37"/>
    </row>
    <row r="322" spans="1:103" x14ac:dyDescent="0.2">
      <c r="A322" s="19" t="s">
        <v>280</v>
      </c>
      <c r="B322" s="24">
        <v>127</v>
      </c>
      <c r="C322" s="24">
        <v>128</v>
      </c>
      <c r="D322" s="25" t="s">
        <v>430</v>
      </c>
      <c r="E322" s="25" t="s">
        <v>77</v>
      </c>
      <c r="F322" s="21">
        <v>990048</v>
      </c>
      <c r="G322" s="22">
        <v>1685</v>
      </c>
      <c r="H322" s="22">
        <v>6360</v>
      </c>
      <c r="I322" s="22">
        <v>5</v>
      </c>
      <c r="J322" s="22">
        <v>0.85</v>
      </c>
      <c r="K322" s="22">
        <v>36.200000000000003</v>
      </c>
      <c r="L322" s="22">
        <v>16.600000000000001</v>
      </c>
      <c r="M322" s="22">
        <v>29.8</v>
      </c>
      <c r="N322" s="22">
        <v>1.4</v>
      </c>
      <c r="O322" s="22">
        <v>68.2</v>
      </c>
      <c r="P322" s="22">
        <v>0.45</v>
      </c>
      <c r="Q322" s="22">
        <v>6.2</v>
      </c>
      <c r="R322" s="22">
        <v>4150</v>
      </c>
      <c r="S322" s="22">
        <v>2.27</v>
      </c>
      <c r="T322" s="22">
        <v>711</v>
      </c>
      <c r="U322" s="22">
        <v>1535</v>
      </c>
      <c r="V322" s="22">
        <v>548</v>
      </c>
      <c r="W322" s="22">
        <v>34.799999999999997</v>
      </c>
      <c r="X322" s="22">
        <v>2.6</v>
      </c>
      <c r="Y322" s="22">
        <v>145</v>
      </c>
      <c r="Z322" s="22">
        <v>2.4</v>
      </c>
      <c r="AA322" s="26" t="s">
        <v>97</v>
      </c>
      <c r="AB322" s="22">
        <v>1.1000000000000001</v>
      </c>
      <c r="AC322" s="22">
        <v>8.08</v>
      </c>
      <c r="AD322" s="22">
        <v>40.6</v>
      </c>
      <c r="AE322" s="22">
        <v>0.11</v>
      </c>
      <c r="AF322" s="22">
        <v>2.25</v>
      </c>
      <c r="AG322" s="22">
        <v>4.7699999999999996</v>
      </c>
      <c r="AH322" s="22">
        <v>94</v>
      </c>
      <c r="AI322" s="22">
        <v>1.8</v>
      </c>
      <c r="AJ322" s="22">
        <v>159.5</v>
      </c>
      <c r="AK322" s="22">
        <v>15.3</v>
      </c>
      <c r="AL322" s="22">
        <v>11</v>
      </c>
      <c r="AM322" s="22">
        <v>5.58</v>
      </c>
      <c r="AN322" s="22">
        <v>1.24</v>
      </c>
      <c r="AO322" s="22">
        <v>5.2</v>
      </c>
      <c r="AP322" s="22">
        <v>41.6</v>
      </c>
      <c r="AQ322" s="22">
        <v>1.66</v>
      </c>
      <c r="AR322" s="22">
        <v>0.2</v>
      </c>
      <c r="AS322" s="22">
        <v>0.94</v>
      </c>
      <c r="AT322" s="22">
        <v>2E-3</v>
      </c>
      <c r="AU322" s="22">
        <v>0.16</v>
      </c>
      <c r="AV322" s="22">
        <v>2.46</v>
      </c>
      <c r="AW322" s="22">
        <v>0.82</v>
      </c>
      <c r="AX322" s="22">
        <v>3.9</v>
      </c>
      <c r="AY322" s="22">
        <v>0.18</v>
      </c>
      <c r="AZ322" s="22">
        <v>34.9</v>
      </c>
      <c r="BA322" s="22">
        <v>98.84</v>
      </c>
      <c r="BB322" s="22" t="s">
        <v>78</v>
      </c>
      <c r="BC322" s="22" t="s">
        <v>78</v>
      </c>
      <c r="BD322" s="22" t="s">
        <v>78</v>
      </c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  <c r="CU322" s="36"/>
      <c r="CV322" s="36"/>
      <c r="CW322" s="36"/>
      <c r="CX322" s="36"/>
      <c r="CY322" s="37"/>
    </row>
    <row r="323" spans="1:103" x14ac:dyDescent="0.2">
      <c r="A323" s="19" t="s">
        <v>280</v>
      </c>
      <c r="B323" s="24">
        <v>128</v>
      </c>
      <c r="C323" s="24">
        <v>129</v>
      </c>
      <c r="D323" s="25" t="s">
        <v>431</v>
      </c>
      <c r="E323" s="25" t="s">
        <v>77</v>
      </c>
      <c r="F323" s="21">
        <v>990048</v>
      </c>
      <c r="G323" s="22">
        <v>1750</v>
      </c>
      <c r="H323" s="22">
        <v>5100</v>
      </c>
      <c r="I323" s="22">
        <v>6</v>
      </c>
      <c r="J323" s="22">
        <v>1.66</v>
      </c>
      <c r="K323" s="22">
        <v>25.8</v>
      </c>
      <c r="L323" s="22">
        <v>12.05</v>
      </c>
      <c r="M323" s="22">
        <v>24.8</v>
      </c>
      <c r="N323" s="22">
        <v>10</v>
      </c>
      <c r="O323" s="22">
        <v>52</v>
      </c>
      <c r="P323" s="22">
        <v>0.24</v>
      </c>
      <c r="Q323" s="22">
        <v>4.96</v>
      </c>
      <c r="R323" s="22">
        <v>3440</v>
      </c>
      <c r="S323" s="22">
        <v>1.81</v>
      </c>
      <c r="T323" s="22">
        <v>848</v>
      </c>
      <c r="U323" s="22">
        <v>1285</v>
      </c>
      <c r="V323" s="22">
        <v>464</v>
      </c>
      <c r="W323" s="22">
        <v>80.3</v>
      </c>
      <c r="X323" s="22">
        <v>0.9</v>
      </c>
      <c r="Y323" s="22">
        <v>112</v>
      </c>
      <c r="Z323" s="22" t="s">
        <v>90</v>
      </c>
      <c r="AA323" s="26" t="s">
        <v>97</v>
      </c>
      <c r="AB323" s="22">
        <v>1.8</v>
      </c>
      <c r="AC323" s="22">
        <v>5.8</v>
      </c>
      <c r="AD323" s="22">
        <v>24</v>
      </c>
      <c r="AE323" s="22">
        <v>0.18</v>
      </c>
      <c r="AF323" s="22">
        <v>1.56</v>
      </c>
      <c r="AG323" s="22">
        <v>12.95</v>
      </c>
      <c r="AH323" s="22">
        <v>92</v>
      </c>
      <c r="AI323" s="22">
        <v>2.1</v>
      </c>
      <c r="AJ323" s="22">
        <v>116</v>
      </c>
      <c r="AK323" s="22">
        <v>11.5</v>
      </c>
      <c r="AL323" s="22">
        <v>10</v>
      </c>
      <c r="AM323" s="22">
        <v>9.4700000000000006</v>
      </c>
      <c r="AN323" s="22">
        <v>2.79</v>
      </c>
      <c r="AO323" s="22">
        <v>5.87</v>
      </c>
      <c r="AP323" s="22">
        <v>37.200000000000003</v>
      </c>
      <c r="AQ323" s="22">
        <v>2.4500000000000002</v>
      </c>
      <c r="AR323" s="22">
        <v>0.12</v>
      </c>
      <c r="AS323" s="22">
        <v>2.21</v>
      </c>
      <c r="AT323" s="22" t="s">
        <v>83</v>
      </c>
      <c r="AU323" s="22">
        <v>0.27</v>
      </c>
      <c r="AV323" s="22">
        <v>2.35</v>
      </c>
      <c r="AW323" s="22">
        <v>0.57999999999999996</v>
      </c>
      <c r="AX323" s="22">
        <v>3.35</v>
      </c>
      <c r="AY323" s="22">
        <v>0.19</v>
      </c>
      <c r="AZ323" s="22">
        <v>31.7</v>
      </c>
      <c r="BA323" s="22">
        <v>98.55</v>
      </c>
      <c r="BB323" s="22" t="s">
        <v>78</v>
      </c>
      <c r="BC323" s="22" t="s">
        <v>78</v>
      </c>
      <c r="BD323" s="22" t="s">
        <v>78</v>
      </c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  <c r="CM323" s="36"/>
      <c r="CN323" s="36"/>
      <c r="CO323" s="36"/>
      <c r="CP323" s="36"/>
      <c r="CQ323" s="36"/>
      <c r="CR323" s="36"/>
      <c r="CS323" s="36"/>
      <c r="CT323" s="36"/>
      <c r="CU323" s="36"/>
      <c r="CV323" s="36"/>
      <c r="CW323" s="36"/>
      <c r="CX323" s="36"/>
      <c r="CY323" s="37"/>
    </row>
    <row r="324" spans="1:103" x14ac:dyDescent="0.2">
      <c r="A324" s="19" t="s">
        <v>280</v>
      </c>
      <c r="B324" s="24">
        <v>129</v>
      </c>
      <c r="C324" s="24">
        <v>130</v>
      </c>
      <c r="D324" s="25" t="s">
        <v>432</v>
      </c>
      <c r="E324" s="25" t="s">
        <v>77</v>
      </c>
      <c r="F324" s="21">
        <v>990048</v>
      </c>
      <c r="G324" s="22">
        <v>1560</v>
      </c>
      <c r="H324" s="22">
        <v>8150</v>
      </c>
      <c r="I324" s="22" t="s">
        <v>79</v>
      </c>
      <c r="J324" s="22">
        <v>0.28999999999999998</v>
      </c>
      <c r="K324" s="22">
        <v>32.1</v>
      </c>
      <c r="L324" s="22">
        <v>16.350000000000001</v>
      </c>
      <c r="M324" s="22">
        <v>36.4</v>
      </c>
      <c r="N324" s="22">
        <v>3.3</v>
      </c>
      <c r="O324" s="22">
        <v>72.599999999999994</v>
      </c>
      <c r="P324" s="22">
        <v>0.16</v>
      </c>
      <c r="Q324" s="22">
        <v>5.94</v>
      </c>
      <c r="R324" s="22">
        <v>5280</v>
      </c>
      <c r="S324" s="22">
        <v>2.1800000000000002</v>
      </c>
      <c r="T324" s="22">
        <v>187.5</v>
      </c>
      <c r="U324" s="22">
        <v>2140</v>
      </c>
      <c r="V324" s="22">
        <v>762</v>
      </c>
      <c r="W324" s="22">
        <v>10.5</v>
      </c>
      <c r="X324" s="22">
        <v>1.5</v>
      </c>
      <c r="Y324" s="22">
        <v>167</v>
      </c>
      <c r="Z324" s="22" t="s">
        <v>90</v>
      </c>
      <c r="AA324" s="26" t="s">
        <v>97</v>
      </c>
      <c r="AB324" s="22">
        <v>0.2</v>
      </c>
      <c r="AC324" s="22">
        <v>7.8</v>
      </c>
      <c r="AD324" s="22">
        <v>38.1</v>
      </c>
      <c r="AE324" s="22">
        <v>0.03</v>
      </c>
      <c r="AF324" s="22">
        <v>2.19</v>
      </c>
      <c r="AG324" s="22">
        <v>2.76</v>
      </c>
      <c r="AH324" s="22">
        <v>28</v>
      </c>
      <c r="AI324" s="22">
        <v>1.3</v>
      </c>
      <c r="AJ324" s="22">
        <v>138</v>
      </c>
      <c r="AK324" s="22">
        <v>14.2</v>
      </c>
      <c r="AL324" s="22">
        <v>4</v>
      </c>
      <c r="AM324" s="22">
        <v>2</v>
      </c>
      <c r="AN324" s="22">
        <v>0.3</v>
      </c>
      <c r="AO324" s="22">
        <v>3.13</v>
      </c>
      <c r="AP324" s="22">
        <v>45</v>
      </c>
      <c r="AQ324" s="22">
        <v>0.93</v>
      </c>
      <c r="AR324" s="22">
        <v>0.08</v>
      </c>
      <c r="AS324" s="22">
        <v>0.22</v>
      </c>
      <c r="AT324" s="22" t="s">
        <v>83</v>
      </c>
      <c r="AU324" s="22">
        <v>0.05</v>
      </c>
      <c r="AV324" s="22">
        <v>2.77</v>
      </c>
      <c r="AW324" s="22">
        <v>0.39</v>
      </c>
      <c r="AX324" s="22">
        <v>4.99</v>
      </c>
      <c r="AY324" s="22">
        <v>0.17</v>
      </c>
      <c r="AZ324" s="22">
        <v>38.200000000000003</v>
      </c>
      <c r="BA324" s="22">
        <v>98.23</v>
      </c>
      <c r="BB324" s="22" t="s">
        <v>78</v>
      </c>
      <c r="BC324" s="22" t="s">
        <v>78</v>
      </c>
      <c r="BD324" s="22" t="s">
        <v>78</v>
      </c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  <c r="CV324" s="36"/>
      <c r="CW324" s="36"/>
      <c r="CX324" s="36"/>
      <c r="CY324" s="37"/>
    </row>
    <row r="325" spans="1:103" x14ac:dyDescent="0.2">
      <c r="A325" s="19" t="s">
        <v>280</v>
      </c>
      <c r="B325" s="24">
        <v>130</v>
      </c>
      <c r="C325" s="24">
        <v>131</v>
      </c>
      <c r="D325" s="25" t="s">
        <v>433</v>
      </c>
      <c r="E325" s="25" t="s">
        <v>77</v>
      </c>
      <c r="F325" s="21">
        <v>990048</v>
      </c>
      <c r="G325" s="22">
        <v>2210</v>
      </c>
      <c r="H325" s="22">
        <v>6560</v>
      </c>
      <c r="I325" s="22">
        <v>9</v>
      </c>
      <c r="J325" s="22">
        <v>1.6</v>
      </c>
      <c r="K325" s="22">
        <v>24.8</v>
      </c>
      <c r="L325" s="22">
        <v>11.4</v>
      </c>
      <c r="M325" s="22">
        <v>31.4</v>
      </c>
      <c r="N325" s="22">
        <v>13.2</v>
      </c>
      <c r="O325" s="22">
        <v>63.2</v>
      </c>
      <c r="P325" s="22">
        <v>1.32</v>
      </c>
      <c r="Q325" s="22">
        <v>4.25</v>
      </c>
      <c r="R325" s="22">
        <v>4160</v>
      </c>
      <c r="S325" s="22">
        <v>1.62</v>
      </c>
      <c r="T325" s="22">
        <v>877</v>
      </c>
      <c r="U325" s="22">
        <v>1765</v>
      </c>
      <c r="V325" s="22">
        <v>603</v>
      </c>
      <c r="W325" s="22">
        <v>61.1</v>
      </c>
      <c r="X325" s="22">
        <v>3.2</v>
      </c>
      <c r="Y325" s="22">
        <v>145.5</v>
      </c>
      <c r="Z325" s="22">
        <v>1.7</v>
      </c>
      <c r="AA325" s="26" t="s">
        <v>97</v>
      </c>
      <c r="AB325" s="22">
        <v>3.6</v>
      </c>
      <c r="AC325" s="22">
        <v>5.86</v>
      </c>
      <c r="AD325" s="22">
        <v>42.4</v>
      </c>
      <c r="AE325" s="22">
        <v>0.5</v>
      </c>
      <c r="AF325" s="22">
        <v>1.62</v>
      </c>
      <c r="AG325" s="22">
        <v>10.4</v>
      </c>
      <c r="AH325" s="22">
        <v>172</v>
      </c>
      <c r="AI325" s="22">
        <v>1.8</v>
      </c>
      <c r="AJ325" s="22">
        <v>100</v>
      </c>
      <c r="AK325" s="22">
        <v>10.15</v>
      </c>
      <c r="AL325" s="22">
        <v>46</v>
      </c>
      <c r="AM325" s="22">
        <v>11.25</v>
      </c>
      <c r="AN325" s="22">
        <v>2.69</v>
      </c>
      <c r="AO325" s="22">
        <v>7.93</v>
      </c>
      <c r="AP325" s="22">
        <v>34.4</v>
      </c>
      <c r="AQ325" s="22">
        <v>2.88</v>
      </c>
      <c r="AR325" s="22">
        <v>0.45</v>
      </c>
      <c r="AS325" s="22">
        <v>1.76</v>
      </c>
      <c r="AT325" s="22">
        <v>2E-3</v>
      </c>
      <c r="AU325" s="22">
        <v>0.74</v>
      </c>
      <c r="AV325" s="22">
        <v>2.19</v>
      </c>
      <c r="AW325" s="22">
        <v>0.78</v>
      </c>
      <c r="AX325" s="22">
        <v>3.71</v>
      </c>
      <c r="AY325" s="22">
        <v>0.25</v>
      </c>
      <c r="AZ325" s="22">
        <v>29</v>
      </c>
      <c r="BA325" s="22">
        <v>98.03</v>
      </c>
      <c r="BB325" s="22" t="s">
        <v>78</v>
      </c>
      <c r="BC325" s="22" t="s">
        <v>78</v>
      </c>
      <c r="BD325" s="22" t="s">
        <v>78</v>
      </c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7"/>
    </row>
    <row r="326" spans="1:103" x14ac:dyDescent="0.2">
      <c r="A326" s="19" t="s">
        <v>280</v>
      </c>
      <c r="B326" s="2" t="s">
        <v>126</v>
      </c>
      <c r="C326" s="2"/>
      <c r="D326" s="27" t="s">
        <v>434</v>
      </c>
      <c r="E326" s="27" t="s">
        <v>107</v>
      </c>
      <c r="F326" s="21">
        <v>990048</v>
      </c>
      <c r="G326" s="22">
        <v>4490</v>
      </c>
      <c r="H326" s="22">
        <v>3400</v>
      </c>
      <c r="I326" s="22">
        <v>57</v>
      </c>
      <c r="J326" s="22">
        <v>3.18</v>
      </c>
      <c r="K326" s="22">
        <v>22.4</v>
      </c>
      <c r="L326" s="22">
        <v>7.64</v>
      </c>
      <c r="M326" s="22">
        <v>18.149999999999999</v>
      </c>
      <c r="N326" s="22">
        <v>13.5</v>
      </c>
      <c r="O326" s="22">
        <v>47</v>
      </c>
      <c r="P326" s="22">
        <v>1.88</v>
      </c>
      <c r="Q326" s="22">
        <v>3.4</v>
      </c>
      <c r="R326" s="22">
        <v>2640</v>
      </c>
      <c r="S326" s="22">
        <v>0.63</v>
      </c>
      <c r="T326" s="22">
        <v>264</v>
      </c>
      <c r="U326" s="22">
        <v>721</v>
      </c>
      <c r="V326" s="22">
        <v>269</v>
      </c>
      <c r="W326" s="22">
        <v>78.099999999999994</v>
      </c>
      <c r="X326" s="22">
        <v>9.8000000000000007</v>
      </c>
      <c r="Y326" s="22">
        <v>79.900000000000006</v>
      </c>
      <c r="Z326" s="22">
        <v>4.9000000000000004</v>
      </c>
      <c r="AA326" s="22">
        <v>6920</v>
      </c>
      <c r="AB326" s="22">
        <v>2</v>
      </c>
      <c r="AC326" s="22">
        <v>5.47</v>
      </c>
      <c r="AD326" s="22">
        <v>119</v>
      </c>
      <c r="AE326" s="22">
        <v>0.3</v>
      </c>
      <c r="AF326" s="22">
        <v>0.9</v>
      </c>
      <c r="AG326" s="22">
        <v>3.44</v>
      </c>
      <c r="AH326" s="22">
        <v>54</v>
      </c>
      <c r="AI326" s="22">
        <v>3.9</v>
      </c>
      <c r="AJ326" s="22">
        <v>82.7</v>
      </c>
      <c r="AK326" s="22">
        <v>4.87</v>
      </c>
      <c r="AL326" s="22">
        <v>73</v>
      </c>
      <c r="AM326" s="22">
        <v>34.200000000000003</v>
      </c>
      <c r="AN326" s="22">
        <v>10</v>
      </c>
      <c r="AO326" s="22">
        <v>7.67</v>
      </c>
      <c r="AP326" s="22">
        <v>18.2</v>
      </c>
      <c r="AQ326" s="22">
        <v>3.53</v>
      </c>
      <c r="AR326" s="22">
        <v>4.63</v>
      </c>
      <c r="AS326" s="22">
        <v>1.24</v>
      </c>
      <c r="AT326" s="22">
        <v>8.0000000000000002E-3</v>
      </c>
      <c r="AU326" s="22">
        <v>0.45</v>
      </c>
      <c r="AV326" s="22">
        <v>0.8</v>
      </c>
      <c r="AW326" s="22">
        <v>0.19</v>
      </c>
      <c r="AX326" s="22">
        <v>0.78</v>
      </c>
      <c r="AY326" s="22">
        <v>0.49</v>
      </c>
      <c r="AZ326" s="22">
        <v>18.100000000000001</v>
      </c>
      <c r="BA326" s="22">
        <v>100.29</v>
      </c>
      <c r="BB326" s="22"/>
      <c r="BC326" s="22"/>
      <c r="BD326" s="22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7"/>
    </row>
    <row r="327" spans="1:103" x14ac:dyDescent="0.2">
      <c r="A327" s="19" t="s">
        <v>280</v>
      </c>
      <c r="B327" s="24">
        <v>131</v>
      </c>
      <c r="C327" s="24">
        <v>132</v>
      </c>
      <c r="D327" s="25" t="s">
        <v>435</v>
      </c>
      <c r="E327" s="25" t="s">
        <v>77</v>
      </c>
      <c r="F327" s="21">
        <v>990048</v>
      </c>
      <c r="G327" s="22">
        <v>1830</v>
      </c>
      <c r="H327" s="22">
        <v>3470</v>
      </c>
      <c r="I327" s="22">
        <v>42</v>
      </c>
      <c r="J327" s="22">
        <v>3.54</v>
      </c>
      <c r="K327" s="22">
        <v>18.649999999999999</v>
      </c>
      <c r="L327" s="22">
        <v>8.5299999999999994</v>
      </c>
      <c r="M327" s="22">
        <v>18.149999999999999</v>
      </c>
      <c r="N327" s="22">
        <v>16.7</v>
      </c>
      <c r="O327" s="22">
        <v>37.799999999999997</v>
      </c>
      <c r="P327" s="22">
        <v>1.98</v>
      </c>
      <c r="Q327" s="22">
        <v>3.09</v>
      </c>
      <c r="R327" s="22">
        <v>2370</v>
      </c>
      <c r="S327" s="22">
        <v>1.06</v>
      </c>
      <c r="T327" s="22">
        <v>683</v>
      </c>
      <c r="U327" s="22">
        <v>915</v>
      </c>
      <c r="V327" s="22">
        <v>313</v>
      </c>
      <c r="W327" s="22">
        <v>131</v>
      </c>
      <c r="X327" s="22">
        <v>5.6</v>
      </c>
      <c r="Y327" s="22">
        <v>83.2</v>
      </c>
      <c r="Z327" s="22">
        <v>4.5</v>
      </c>
      <c r="AA327" s="26" t="s">
        <v>97</v>
      </c>
      <c r="AB327" s="22">
        <v>4.4000000000000004</v>
      </c>
      <c r="AC327" s="22">
        <v>5.14</v>
      </c>
      <c r="AD327" s="22">
        <v>39.5</v>
      </c>
      <c r="AE327" s="22">
        <v>0.65</v>
      </c>
      <c r="AF327" s="22">
        <v>1.1000000000000001</v>
      </c>
      <c r="AG327" s="22">
        <v>5.07</v>
      </c>
      <c r="AH327" s="22">
        <v>306</v>
      </c>
      <c r="AI327" s="22">
        <v>2.5</v>
      </c>
      <c r="AJ327" s="22">
        <v>76.599999999999994</v>
      </c>
      <c r="AK327" s="22">
        <v>7.31</v>
      </c>
      <c r="AL327" s="22">
        <v>67</v>
      </c>
      <c r="AM327" s="22">
        <v>22.1</v>
      </c>
      <c r="AN327" s="22">
        <v>5.93</v>
      </c>
      <c r="AO327" s="22">
        <v>13.55</v>
      </c>
      <c r="AP327" s="22">
        <v>23</v>
      </c>
      <c r="AQ327" s="22">
        <v>5.32</v>
      </c>
      <c r="AR327" s="22">
        <v>0.66</v>
      </c>
      <c r="AS327" s="22">
        <v>4.3899999999999997</v>
      </c>
      <c r="AT327" s="22">
        <v>7.0000000000000001E-3</v>
      </c>
      <c r="AU327" s="22">
        <v>1.02</v>
      </c>
      <c r="AV327" s="22">
        <v>1.71</v>
      </c>
      <c r="AW327" s="22">
        <v>1.42</v>
      </c>
      <c r="AX327" s="22">
        <v>2.33</v>
      </c>
      <c r="AY327" s="22">
        <v>0.22</v>
      </c>
      <c r="AZ327" s="22">
        <v>19.3</v>
      </c>
      <c r="BA327" s="22">
        <v>100.96</v>
      </c>
      <c r="BB327" s="22" t="s">
        <v>78</v>
      </c>
      <c r="BC327" s="22" t="s">
        <v>78</v>
      </c>
      <c r="BD327" s="22" t="s">
        <v>78</v>
      </c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7"/>
    </row>
    <row r="328" spans="1:103" x14ac:dyDescent="0.2">
      <c r="A328" s="19" t="s">
        <v>280</v>
      </c>
      <c r="B328" s="24">
        <v>132</v>
      </c>
      <c r="C328" s="24">
        <v>133</v>
      </c>
      <c r="D328" s="25" t="s">
        <v>436</v>
      </c>
      <c r="E328" s="25" t="s">
        <v>77</v>
      </c>
      <c r="F328" s="21">
        <v>990048</v>
      </c>
      <c r="G328" s="22">
        <v>1345</v>
      </c>
      <c r="H328" s="22">
        <v>5400</v>
      </c>
      <c r="I328" s="22">
        <v>46</v>
      </c>
      <c r="J328" s="22">
        <v>3.07</v>
      </c>
      <c r="K328" s="22">
        <v>25.1</v>
      </c>
      <c r="L328" s="22">
        <v>10.1</v>
      </c>
      <c r="M328" s="22">
        <v>27.3</v>
      </c>
      <c r="N328" s="22">
        <v>16.399999999999999</v>
      </c>
      <c r="O328" s="22">
        <v>54.3</v>
      </c>
      <c r="P328" s="22">
        <v>1.9</v>
      </c>
      <c r="Q328" s="22">
        <v>4</v>
      </c>
      <c r="R328" s="22">
        <v>3650</v>
      </c>
      <c r="S328" s="22">
        <v>1.08</v>
      </c>
      <c r="T328" s="22">
        <v>1180</v>
      </c>
      <c r="U328" s="22">
        <v>1420</v>
      </c>
      <c r="V328" s="22">
        <v>486</v>
      </c>
      <c r="W328" s="22">
        <v>109.5</v>
      </c>
      <c r="X328" s="22">
        <v>7.2</v>
      </c>
      <c r="Y328" s="22">
        <v>124</v>
      </c>
      <c r="Z328" s="22">
        <v>4.0999999999999996</v>
      </c>
      <c r="AA328" s="26" t="s">
        <v>97</v>
      </c>
      <c r="AB328" s="22">
        <v>3.3</v>
      </c>
      <c r="AC328" s="22">
        <v>7.13</v>
      </c>
      <c r="AD328" s="22">
        <v>53.6</v>
      </c>
      <c r="AE328" s="22">
        <v>0.59</v>
      </c>
      <c r="AF328" s="22">
        <v>1.28</v>
      </c>
      <c r="AG328" s="22">
        <v>7.13</v>
      </c>
      <c r="AH328" s="22">
        <v>298</v>
      </c>
      <c r="AI328" s="22">
        <v>2.6</v>
      </c>
      <c r="AJ328" s="22">
        <v>90.4</v>
      </c>
      <c r="AK328" s="22">
        <v>7.87</v>
      </c>
      <c r="AL328" s="22">
        <v>44</v>
      </c>
      <c r="AM328" s="22">
        <v>18.350000000000001</v>
      </c>
      <c r="AN328" s="22">
        <v>4.5999999999999996</v>
      </c>
      <c r="AO328" s="22">
        <v>12.6</v>
      </c>
      <c r="AP328" s="22">
        <v>24.7</v>
      </c>
      <c r="AQ328" s="22">
        <v>4.88</v>
      </c>
      <c r="AR328" s="22">
        <v>0.61</v>
      </c>
      <c r="AS328" s="22">
        <v>3.21</v>
      </c>
      <c r="AT328" s="22">
        <v>7.0000000000000001E-3</v>
      </c>
      <c r="AU328" s="22">
        <v>0.92</v>
      </c>
      <c r="AV328" s="22">
        <v>1.76</v>
      </c>
      <c r="AW328" s="22">
        <v>1.88</v>
      </c>
      <c r="AX328" s="22">
        <v>3.02</v>
      </c>
      <c r="AY328" s="22">
        <v>0.16</v>
      </c>
      <c r="AZ328" s="22">
        <v>21.8</v>
      </c>
      <c r="BA328" s="22">
        <v>98.5</v>
      </c>
      <c r="BB328" s="22" t="s">
        <v>78</v>
      </c>
      <c r="BC328" s="22" t="s">
        <v>78</v>
      </c>
      <c r="BD328" s="22" t="s">
        <v>78</v>
      </c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7"/>
    </row>
    <row r="329" spans="1:103" x14ac:dyDescent="0.2">
      <c r="A329" s="19" t="s">
        <v>280</v>
      </c>
      <c r="B329" s="24">
        <v>133</v>
      </c>
      <c r="C329" s="24">
        <v>134</v>
      </c>
      <c r="D329" s="25" t="s">
        <v>437</v>
      </c>
      <c r="E329" s="25" t="s">
        <v>77</v>
      </c>
      <c r="F329" s="21">
        <v>990048</v>
      </c>
      <c r="G329" s="22">
        <v>1555</v>
      </c>
      <c r="H329" s="26">
        <v>12300</v>
      </c>
      <c r="I329" s="22">
        <v>11</v>
      </c>
      <c r="J329" s="22">
        <v>0.09</v>
      </c>
      <c r="K329" s="22">
        <v>46.4</v>
      </c>
      <c r="L329" s="22">
        <v>17.850000000000001</v>
      </c>
      <c r="M329" s="22">
        <v>56.9</v>
      </c>
      <c r="N329" s="22">
        <v>4.4000000000000004</v>
      </c>
      <c r="O329" s="22">
        <v>106</v>
      </c>
      <c r="P329" s="22">
        <v>0.43</v>
      </c>
      <c r="Q329" s="22">
        <v>7.38</v>
      </c>
      <c r="R329" s="22">
        <v>7670</v>
      </c>
      <c r="S329" s="22">
        <v>2.11</v>
      </c>
      <c r="T329" s="22">
        <v>1030</v>
      </c>
      <c r="U329" s="22">
        <v>2990</v>
      </c>
      <c r="V329" s="26" t="s">
        <v>438</v>
      </c>
      <c r="W329" s="22">
        <v>7.3</v>
      </c>
      <c r="X329" s="22">
        <v>3</v>
      </c>
      <c r="Y329" s="22">
        <v>265</v>
      </c>
      <c r="Z329" s="22">
        <v>2.4</v>
      </c>
      <c r="AA329" s="26" t="s">
        <v>97</v>
      </c>
      <c r="AB329" s="22">
        <v>0.8</v>
      </c>
      <c r="AC329" s="22">
        <v>14</v>
      </c>
      <c r="AD329" s="22">
        <v>70</v>
      </c>
      <c r="AE329" s="22">
        <v>0.04</v>
      </c>
      <c r="AF329" s="22">
        <v>2.41</v>
      </c>
      <c r="AG329" s="22">
        <v>1.95</v>
      </c>
      <c r="AH329" s="22">
        <v>59</v>
      </c>
      <c r="AI329" s="22">
        <v>1.6</v>
      </c>
      <c r="AJ329" s="22">
        <v>166.5</v>
      </c>
      <c r="AK329" s="22">
        <v>14.6</v>
      </c>
      <c r="AL329" s="22">
        <v>7</v>
      </c>
      <c r="AM329" s="22">
        <v>6.63</v>
      </c>
      <c r="AN329" s="22">
        <v>1.07</v>
      </c>
      <c r="AO329" s="22">
        <v>6.04</v>
      </c>
      <c r="AP329" s="22">
        <v>35.700000000000003</v>
      </c>
      <c r="AQ329" s="22">
        <v>1.39</v>
      </c>
      <c r="AR329" s="22">
        <v>0.11</v>
      </c>
      <c r="AS329" s="22">
        <v>0.48</v>
      </c>
      <c r="AT329" s="22">
        <v>2E-3</v>
      </c>
      <c r="AU329" s="22">
        <v>0.08</v>
      </c>
      <c r="AV329" s="22">
        <v>2.0099999999999998</v>
      </c>
      <c r="AW329" s="22">
        <v>1.59</v>
      </c>
      <c r="AX329" s="22">
        <v>5.82</v>
      </c>
      <c r="AY329" s="22">
        <v>0.18</v>
      </c>
      <c r="AZ329" s="22">
        <v>32.299999999999997</v>
      </c>
      <c r="BA329" s="22">
        <v>93.4</v>
      </c>
      <c r="BB329" s="22" t="s">
        <v>78</v>
      </c>
      <c r="BC329" s="22" t="s">
        <v>78</v>
      </c>
      <c r="BD329" s="22" t="s">
        <v>78</v>
      </c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  <c r="CQ329" s="36"/>
      <c r="CR329" s="36"/>
      <c r="CS329" s="36"/>
      <c r="CT329" s="36"/>
      <c r="CU329" s="36"/>
      <c r="CV329" s="36"/>
      <c r="CW329" s="36"/>
      <c r="CX329" s="36"/>
      <c r="CY329" s="37"/>
    </row>
    <row r="330" spans="1:103" x14ac:dyDescent="0.2">
      <c r="A330" s="19" t="s">
        <v>280</v>
      </c>
      <c r="B330" s="24">
        <v>134</v>
      </c>
      <c r="C330" s="24">
        <v>135</v>
      </c>
      <c r="D330" s="25" t="s">
        <v>439</v>
      </c>
      <c r="E330" s="25" t="s">
        <v>77</v>
      </c>
      <c r="F330" s="21">
        <v>990048</v>
      </c>
      <c r="G330" s="22">
        <v>4970</v>
      </c>
      <c r="H330" s="22">
        <v>4050</v>
      </c>
      <c r="I330" s="22">
        <v>9</v>
      </c>
      <c r="J330" s="22">
        <v>0.05</v>
      </c>
      <c r="K330" s="22">
        <v>68.099999999999994</v>
      </c>
      <c r="L330" s="22">
        <v>25.2</v>
      </c>
      <c r="M330" s="22">
        <v>51</v>
      </c>
      <c r="N330" s="22">
        <v>5.5</v>
      </c>
      <c r="O330" s="22">
        <v>118</v>
      </c>
      <c r="P330" s="22">
        <v>0.78</v>
      </c>
      <c r="Q330" s="22">
        <v>11.5</v>
      </c>
      <c r="R330" s="22">
        <v>2070</v>
      </c>
      <c r="S330" s="22">
        <v>1.78</v>
      </c>
      <c r="T330" s="22">
        <v>1970</v>
      </c>
      <c r="U330" s="22">
        <v>1530</v>
      </c>
      <c r="V330" s="22">
        <v>435</v>
      </c>
      <c r="W330" s="22">
        <v>6.1</v>
      </c>
      <c r="X330" s="22">
        <v>5.3</v>
      </c>
      <c r="Y330" s="22">
        <v>194.5</v>
      </c>
      <c r="Z330" s="22">
        <v>3.3</v>
      </c>
      <c r="AA330" s="26" t="s">
        <v>97</v>
      </c>
      <c r="AB330" s="22">
        <v>0.5</v>
      </c>
      <c r="AC330" s="22">
        <v>15.3</v>
      </c>
      <c r="AD330" s="22">
        <v>92.7</v>
      </c>
      <c r="AE330" s="22">
        <v>7.0000000000000007E-2</v>
      </c>
      <c r="AF330" s="22">
        <v>2.85</v>
      </c>
      <c r="AG330" s="22">
        <v>1.51</v>
      </c>
      <c r="AH330" s="22">
        <v>167</v>
      </c>
      <c r="AI330" s="22">
        <v>2.4</v>
      </c>
      <c r="AJ330" s="22">
        <v>270</v>
      </c>
      <c r="AK330" s="22">
        <v>14.15</v>
      </c>
      <c r="AL330" s="22">
        <v>25</v>
      </c>
      <c r="AM330" s="22">
        <v>9.8800000000000008</v>
      </c>
      <c r="AN330" s="22">
        <v>1.54</v>
      </c>
      <c r="AO330" s="22">
        <v>7.2</v>
      </c>
      <c r="AP330" s="22">
        <v>39.299999999999997</v>
      </c>
      <c r="AQ330" s="22">
        <v>1.36</v>
      </c>
      <c r="AR330" s="22">
        <v>0.28000000000000003</v>
      </c>
      <c r="AS330" s="22">
        <v>0.41</v>
      </c>
      <c r="AT330" s="22">
        <v>2E-3</v>
      </c>
      <c r="AU330" s="22">
        <v>0.1</v>
      </c>
      <c r="AV330" s="22">
        <v>1.54</v>
      </c>
      <c r="AW330" s="22">
        <v>2.5299999999999998</v>
      </c>
      <c r="AX330" s="22">
        <v>2.85</v>
      </c>
      <c r="AY330" s="22">
        <v>0.56999999999999995</v>
      </c>
      <c r="AZ330" s="22">
        <v>30.3</v>
      </c>
      <c r="BA330" s="22">
        <v>97.86</v>
      </c>
      <c r="BB330" s="22" t="s">
        <v>78</v>
      </c>
      <c r="BC330" s="22" t="s">
        <v>78</v>
      </c>
      <c r="BD330" s="22" t="s">
        <v>78</v>
      </c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  <c r="CQ330" s="36"/>
      <c r="CR330" s="36"/>
      <c r="CS330" s="36"/>
      <c r="CT330" s="36"/>
      <c r="CU330" s="36"/>
      <c r="CV330" s="36"/>
      <c r="CW330" s="36"/>
      <c r="CX330" s="36"/>
      <c r="CY330" s="37"/>
    </row>
    <row r="331" spans="1:103" x14ac:dyDescent="0.2">
      <c r="A331" s="19" t="s">
        <v>280</v>
      </c>
      <c r="B331" s="24">
        <v>135</v>
      </c>
      <c r="C331" s="24">
        <v>136</v>
      </c>
      <c r="D331" s="25" t="s">
        <v>440</v>
      </c>
      <c r="E331" s="25" t="s">
        <v>77</v>
      </c>
      <c r="F331" s="21">
        <v>990048</v>
      </c>
      <c r="G331" s="26" t="s">
        <v>97</v>
      </c>
      <c r="H331" s="22">
        <v>5780</v>
      </c>
      <c r="I331" s="22">
        <v>12</v>
      </c>
      <c r="J331" s="22">
        <v>0.06</v>
      </c>
      <c r="K331" s="22">
        <v>77.7</v>
      </c>
      <c r="L331" s="22">
        <v>25.5</v>
      </c>
      <c r="M331" s="22">
        <v>60.8</v>
      </c>
      <c r="N331" s="22">
        <v>8.1</v>
      </c>
      <c r="O331" s="22">
        <v>137</v>
      </c>
      <c r="P331" s="22">
        <v>0.78</v>
      </c>
      <c r="Q331" s="22">
        <v>11.85</v>
      </c>
      <c r="R331" s="22">
        <v>3660</v>
      </c>
      <c r="S331" s="22">
        <v>1.32</v>
      </c>
      <c r="T331" s="22">
        <v>2020</v>
      </c>
      <c r="U331" s="22">
        <v>1805</v>
      </c>
      <c r="V331" s="22">
        <v>560</v>
      </c>
      <c r="W331" s="22">
        <v>3.1</v>
      </c>
      <c r="X331" s="22">
        <v>5.7</v>
      </c>
      <c r="Y331" s="22">
        <v>224</v>
      </c>
      <c r="Z331" s="22">
        <v>3</v>
      </c>
      <c r="AA331" s="26" t="s">
        <v>97</v>
      </c>
      <c r="AB331" s="22">
        <v>0.5</v>
      </c>
      <c r="AC331" s="22">
        <v>18.95</v>
      </c>
      <c r="AD331" s="22">
        <v>109</v>
      </c>
      <c r="AE331" s="22">
        <v>0.06</v>
      </c>
      <c r="AF331" s="22">
        <v>2.4500000000000002</v>
      </c>
      <c r="AG331" s="22">
        <v>2.19</v>
      </c>
      <c r="AH331" s="22">
        <v>122</v>
      </c>
      <c r="AI331" s="22">
        <v>2.5</v>
      </c>
      <c r="AJ331" s="22">
        <v>263</v>
      </c>
      <c r="AK331" s="22">
        <v>11.3</v>
      </c>
      <c r="AL331" s="22">
        <v>19</v>
      </c>
      <c r="AM331" s="22">
        <v>10.35</v>
      </c>
      <c r="AN331" s="22">
        <v>1.25</v>
      </c>
      <c r="AO331" s="22">
        <v>6.85</v>
      </c>
      <c r="AP331" s="22">
        <v>36</v>
      </c>
      <c r="AQ331" s="22">
        <v>1.58</v>
      </c>
      <c r="AR331" s="22">
        <v>0.18</v>
      </c>
      <c r="AS331" s="22">
        <v>0.2</v>
      </c>
      <c r="AT331" s="22">
        <v>2E-3</v>
      </c>
      <c r="AU331" s="22">
        <v>0.1</v>
      </c>
      <c r="AV331" s="22">
        <v>1.43</v>
      </c>
      <c r="AW331" s="22">
        <v>1.94</v>
      </c>
      <c r="AX331" s="22">
        <v>3.55</v>
      </c>
      <c r="AY331" s="22">
        <v>1.58</v>
      </c>
      <c r="AZ331" s="22">
        <v>30.7</v>
      </c>
      <c r="BA331" s="22">
        <v>95.71</v>
      </c>
      <c r="BB331" s="22" t="s">
        <v>78</v>
      </c>
      <c r="BC331" s="22" t="s">
        <v>78</v>
      </c>
      <c r="BD331" s="22" t="s">
        <v>78</v>
      </c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  <c r="CM331" s="36"/>
      <c r="CN331" s="36"/>
      <c r="CO331" s="36"/>
      <c r="CP331" s="36"/>
      <c r="CQ331" s="36"/>
      <c r="CR331" s="36"/>
      <c r="CS331" s="36"/>
      <c r="CT331" s="36"/>
      <c r="CU331" s="36"/>
      <c r="CV331" s="36"/>
      <c r="CW331" s="36"/>
      <c r="CX331" s="36"/>
      <c r="CY331" s="37"/>
    </row>
    <row r="332" spans="1:103" x14ac:dyDescent="0.2">
      <c r="A332" s="19" t="s">
        <v>280</v>
      </c>
      <c r="B332" s="24">
        <v>136</v>
      </c>
      <c r="C332" s="24">
        <v>137</v>
      </c>
      <c r="D332" s="25" t="s">
        <v>441</v>
      </c>
      <c r="E332" s="25" t="s">
        <v>77</v>
      </c>
      <c r="F332" s="21">
        <v>990048</v>
      </c>
      <c r="G332" s="22">
        <v>5430</v>
      </c>
      <c r="H332" s="22">
        <v>8870</v>
      </c>
      <c r="I332" s="22">
        <v>10</v>
      </c>
      <c r="J332" s="22">
        <v>0.06</v>
      </c>
      <c r="K332" s="22">
        <v>97.3</v>
      </c>
      <c r="L332" s="22">
        <v>31.5</v>
      </c>
      <c r="M332" s="22">
        <v>75.900000000000006</v>
      </c>
      <c r="N332" s="22">
        <v>6.4</v>
      </c>
      <c r="O332" s="22">
        <v>174.5</v>
      </c>
      <c r="P332" s="22">
        <v>0.36</v>
      </c>
      <c r="Q332" s="22">
        <v>15.35</v>
      </c>
      <c r="R332" s="22">
        <v>6010</v>
      </c>
      <c r="S332" s="22">
        <v>1.44</v>
      </c>
      <c r="T332" s="22">
        <v>946</v>
      </c>
      <c r="U332" s="22">
        <v>2500</v>
      </c>
      <c r="V332" s="22">
        <v>829</v>
      </c>
      <c r="W332" s="22">
        <v>4.7</v>
      </c>
      <c r="X332" s="22">
        <v>2.8</v>
      </c>
      <c r="Y332" s="22">
        <v>286</v>
      </c>
      <c r="Z332" s="22">
        <v>2.2000000000000002</v>
      </c>
      <c r="AA332" s="26" t="s">
        <v>97</v>
      </c>
      <c r="AB332" s="22">
        <v>0.5</v>
      </c>
      <c r="AC332" s="22">
        <v>24</v>
      </c>
      <c r="AD332" s="22">
        <v>105.5</v>
      </c>
      <c r="AE332" s="22">
        <v>0.03</v>
      </c>
      <c r="AF332" s="22">
        <v>2.97</v>
      </c>
      <c r="AG332" s="22">
        <v>3.06</v>
      </c>
      <c r="AH332" s="22">
        <v>68</v>
      </c>
      <c r="AI332" s="22">
        <v>2.1</v>
      </c>
      <c r="AJ332" s="22">
        <v>333</v>
      </c>
      <c r="AK332" s="22">
        <v>13.6</v>
      </c>
      <c r="AL332" s="22">
        <v>9</v>
      </c>
      <c r="AM332" s="22">
        <v>9.91</v>
      </c>
      <c r="AN332" s="22">
        <v>1.36</v>
      </c>
      <c r="AO332" s="22">
        <v>7.13</v>
      </c>
      <c r="AP332" s="22">
        <v>37.9</v>
      </c>
      <c r="AQ332" s="22">
        <v>1.65</v>
      </c>
      <c r="AR332" s="22">
        <v>0.16</v>
      </c>
      <c r="AS332" s="22">
        <v>0.31</v>
      </c>
      <c r="AT332" s="22">
        <v>2E-3</v>
      </c>
      <c r="AU332" s="22">
        <v>0.05</v>
      </c>
      <c r="AV332" s="22">
        <v>1.66</v>
      </c>
      <c r="AW332" s="22">
        <v>2.82</v>
      </c>
      <c r="AX332" s="22">
        <v>4.87</v>
      </c>
      <c r="AY332" s="22">
        <v>0.64</v>
      </c>
      <c r="AZ332" s="22">
        <v>30.3</v>
      </c>
      <c r="BA332" s="22">
        <v>98.76</v>
      </c>
      <c r="BB332" s="22" t="s">
        <v>78</v>
      </c>
      <c r="BC332" s="22" t="s">
        <v>78</v>
      </c>
      <c r="BD332" s="22" t="s">
        <v>78</v>
      </c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7"/>
    </row>
    <row r="333" spans="1:103" x14ac:dyDescent="0.2">
      <c r="A333" s="19" t="s">
        <v>280</v>
      </c>
      <c r="B333" s="24">
        <v>137</v>
      </c>
      <c r="C333" s="24">
        <v>138</v>
      </c>
      <c r="D333" s="25" t="s">
        <v>442</v>
      </c>
      <c r="E333" s="25" t="s">
        <v>77</v>
      </c>
      <c r="F333" s="21">
        <v>990048</v>
      </c>
      <c r="G333" s="22">
        <v>1700</v>
      </c>
      <c r="H333" s="22">
        <v>5480</v>
      </c>
      <c r="I333" s="22">
        <v>15</v>
      </c>
      <c r="J333" s="22">
        <v>0.05</v>
      </c>
      <c r="K333" s="22">
        <v>88.7</v>
      </c>
      <c r="L333" s="22">
        <v>30.1</v>
      </c>
      <c r="M333" s="22">
        <v>61.7</v>
      </c>
      <c r="N333" s="22">
        <v>6.7</v>
      </c>
      <c r="O333" s="22">
        <v>145.5</v>
      </c>
      <c r="P333" s="22">
        <v>0.51</v>
      </c>
      <c r="Q333" s="22">
        <v>14.8</v>
      </c>
      <c r="R333" s="22">
        <v>3100</v>
      </c>
      <c r="S333" s="22">
        <v>1.56</v>
      </c>
      <c r="T333" s="22">
        <v>1690</v>
      </c>
      <c r="U333" s="22">
        <v>1840</v>
      </c>
      <c r="V333" s="22">
        <v>554</v>
      </c>
      <c r="W333" s="22">
        <v>3</v>
      </c>
      <c r="X333" s="22">
        <v>2.2999999999999998</v>
      </c>
      <c r="Y333" s="22">
        <v>229</v>
      </c>
      <c r="Z333" s="22">
        <v>2.1</v>
      </c>
      <c r="AA333" s="26" t="s">
        <v>97</v>
      </c>
      <c r="AB333" s="22">
        <v>0.6</v>
      </c>
      <c r="AC333" s="22">
        <v>20.100000000000001</v>
      </c>
      <c r="AD333" s="22">
        <v>107</v>
      </c>
      <c r="AE333" s="22">
        <v>0.06</v>
      </c>
      <c r="AF333" s="22">
        <v>3.13</v>
      </c>
      <c r="AG333" s="22">
        <v>2.42</v>
      </c>
      <c r="AH333" s="22">
        <v>49</v>
      </c>
      <c r="AI333" s="22">
        <v>1.8</v>
      </c>
      <c r="AJ333" s="22">
        <v>330</v>
      </c>
      <c r="AK333" s="22">
        <v>13.35</v>
      </c>
      <c r="AL333" s="22">
        <v>8</v>
      </c>
      <c r="AM333" s="22">
        <v>9.27</v>
      </c>
      <c r="AN333" s="22">
        <v>1.1000000000000001</v>
      </c>
      <c r="AO333" s="22">
        <v>7.37</v>
      </c>
      <c r="AP333" s="22">
        <v>39.200000000000003</v>
      </c>
      <c r="AQ333" s="22">
        <v>1.4</v>
      </c>
      <c r="AR333" s="22">
        <v>0.17</v>
      </c>
      <c r="AS333" s="22">
        <v>0.24</v>
      </c>
      <c r="AT333" s="22">
        <v>2E-3</v>
      </c>
      <c r="AU333" s="22">
        <v>0.09</v>
      </c>
      <c r="AV333" s="22">
        <v>1.71</v>
      </c>
      <c r="AW333" s="22">
        <v>2.1800000000000002</v>
      </c>
      <c r="AX333" s="22">
        <v>3.35</v>
      </c>
      <c r="AY333" s="22">
        <v>0.19</v>
      </c>
      <c r="AZ333" s="22">
        <v>32</v>
      </c>
      <c r="BA333" s="22">
        <v>98.27</v>
      </c>
      <c r="BB333" s="22" t="s">
        <v>78</v>
      </c>
      <c r="BC333" s="22" t="s">
        <v>78</v>
      </c>
      <c r="BD333" s="22" t="s">
        <v>78</v>
      </c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  <c r="CV333" s="36"/>
      <c r="CW333" s="36"/>
      <c r="CX333" s="36"/>
      <c r="CY333" s="37"/>
    </row>
    <row r="334" spans="1:103" x14ac:dyDescent="0.2">
      <c r="A334" s="19" t="s">
        <v>280</v>
      </c>
      <c r="B334" s="24">
        <v>138</v>
      </c>
      <c r="C334" s="24">
        <v>139</v>
      </c>
      <c r="D334" s="25" t="s">
        <v>443</v>
      </c>
      <c r="E334" s="25" t="s">
        <v>77</v>
      </c>
      <c r="F334" s="21">
        <v>990048</v>
      </c>
      <c r="G334" s="22">
        <v>2520</v>
      </c>
      <c r="H334" s="22">
        <v>4810</v>
      </c>
      <c r="I334" s="22">
        <v>9</v>
      </c>
      <c r="J334" s="22">
        <v>0.6</v>
      </c>
      <c r="K334" s="22">
        <v>46.9</v>
      </c>
      <c r="L334" s="22">
        <v>20.2</v>
      </c>
      <c r="M334" s="22">
        <v>36.4</v>
      </c>
      <c r="N334" s="22">
        <v>11.4</v>
      </c>
      <c r="O334" s="22">
        <v>77.400000000000006</v>
      </c>
      <c r="P334" s="22">
        <v>0.51</v>
      </c>
      <c r="Q334" s="22">
        <v>8.64</v>
      </c>
      <c r="R334" s="22">
        <v>2920</v>
      </c>
      <c r="S334" s="22">
        <v>1.82</v>
      </c>
      <c r="T334" s="22">
        <v>2120</v>
      </c>
      <c r="U334" s="22">
        <v>1420</v>
      </c>
      <c r="V334" s="22">
        <v>466</v>
      </c>
      <c r="W334" s="22">
        <v>28.5</v>
      </c>
      <c r="X334" s="22">
        <v>1.4</v>
      </c>
      <c r="Y334" s="22">
        <v>142</v>
      </c>
      <c r="Z334" s="22">
        <v>1.5</v>
      </c>
      <c r="AA334" s="26" t="s">
        <v>97</v>
      </c>
      <c r="AB334" s="22">
        <v>1</v>
      </c>
      <c r="AC334" s="22">
        <v>11</v>
      </c>
      <c r="AD334" s="22">
        <v>52</v>
      </c>
      <c r="AE334" s="22">
        <v>0.12</v>
      </c>
      <c r="AF334" s="22">
        <v>2.44</v>
      </c>
      <c r="AG334" s="22">
        <v>3.96</v>
      </c>
      <c r="AH334" s="22">
        <v>68</v>
      </c>
      <c r="AI334" s="22">
        <v>2.2999999999999998</v>
      </c>
      <c r="AJ334" s="22">
        <v>191.5</v>
      </c>
      <c r="AK334" s="22">
        <v>13.1</v>
      </c>
      <c r="AL334" s="22">
        <v>13</v>
      </c>
      <c r="AM334" s="22">
        <v>9.43</v>
      </c>
      <c r="AN334" s="22">
        <v>1.82</v>
      </c>
      <c r="AO334" s="22">
        <v>7.18</v>
      </c>
      <c r="AP334" s="22">
        <v>37.9</v>
      </c>
      <c r="AQ334" s="22">
        <v>1.86</v>
      </c>
      <c r="AR334" s="22">
        <v>0.16</v>
      </c>
      <c r="AS334" s="22">
        <v>1.08</v>
      </c>
      <c r="AT334" s="22">
        <v>2E-3</v>
      </c>
      <c r="AU334" s="22">
        <v>0.19</v>
      </c>
      <c r="AV334" s="22">
        <v>2.2400000000000002</v>
      </c>
      <c r="AW334" s="22">
        <v>1.46</v>
      </c>
      <c r="AX334" s="22">
        <v>3.02</v>
      </c>
      <c r="AY334" s="22">
        <v>0.28999999999999998</v>
      </c>
      <c r="AZ334" s="22">
        <v>31.1</v>
      </c>
      <c r="BA334" s="22">
        <v>97.73</v>
      </c>
      <c r="BB334" s="22">
        <v>0.01</v>
      </c>
      <c r="BC334" s="22" t="s">
        <v>78</v>
      </c>
      <c r="BD334" s="22" t="s">
        <v>78</v>
      </c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  <c r="CV334" s="36"/>
      <c r="CW334" s="36"/>
      <c r="CX334" s="36"/>
      <c r="CY334" s="37"/>
    </row>
    <row r="335" spans="1:103" x14ac:dyDescent="0.2">
      <c r="A335" s="19" t="s">
        <v>280</v>
      </c>
      <c r="B335" s="2" t="s">
        <v>136</v>
      </c>
      <c r="C335" s="2"/>
      <c r="D335" s="27" t="s">
        <v>444</v>
      </c>
      <c r="E335" s="27" t="s">
        <v>107</v>
      </c>
      <c r="F335" s="21">
        <v>990048</v>
      </c>
      <c r="G335" s="22">
        <v>8320</v>
      </c>
      <c r="H335" s="22">
        <v>8430</v>
      </c>
      <c r="I335" s="22">
        <v>51</v>
      </c>
      <c r="J335" s="22">
        <v>2.0699999999999998</v>
      </c>
      <c r="K335" s="22">
        <v>42.2</v>
      </c>
      <c r="L335" s="22">
        <v>11.4</v>
      </c>
      <c r="M335" s="22">
        <v>45.5</v>
      </c>
      <c r="N335" s="22">
        <v>11.8</v>
      </c>
      <c r="O335" s="22">
        <v>101.5</v>
      </c>
      <c r="P335" s="22">
        <v>0.96</v>
      </c>
      <c r="Q335" s="22">
        <v>6.09</v>
      </c>
      <c r="R335" s="22">
        <v>6880</v>
      </c>
      <c r="S335" s="22">
        <v>0.89</v>
      </c>
      <c r="T335" s="22">
        <v>337</v>
      </c>
      <c r="U335" s="22">
        <v>1765</v>
      </c>
      <c r="V335" s="22">
        <v>696</v>
      </c>
      <c r="W335" s="22">
        <v>57.6</v>
      </c>
      <c r="X335" s="22">
        <v>11</v>
      </c>
      <c r="Y335" s="22">
        <v>181.5</v>
      </c>
      <c r="Z335" s="22">
        <v>4.7</v>
      </c>
      <c r="AA335" s="26" t="s">
        <v>97</v>
      </c>
      <c r="AB335" s="22">
        <v>1.5</v>
      </c>
      <c r="AC335" s="22">
        <v>13.85</v>
      </c>
      <c r="AD335" s="22">
        <v>283</v>
      </c>
      <c r="AE335" s="22">
        <v>0.27</v>
      </c>
      <c r="AF335" s="22">
        <v>1.3</v>
      </c>
      <c r="AG335" s="22">
        <v>2.86</v>
      </c>
      <c r="AH335" s="22">
        <v>45</v>
      </c>
      <c r="AI335" s="22">
        <v>3</v>
      </c>
      <c r="AJ335" s="22">
        <v>121</v>
      </c>
      <c r="AK335" s="22">
        <v>6.61</v>
      </c>
      <c r="AL335" s="22">
        <v>32</v>
      </c>
      <c r="AM335" s="22">
        <v>24.1</v>
      </c>
      <c r="AN335" s="22">
        <v>7.06</v>
      </c>
      <c r="AO335" s="22">
        <v>8.69</v>
      </c>
      <c r="AP335" s="22">
        <v>21.8</v>
      </c>
      <c r="AQ335" s="22">
        <v>3.67</v>
      </c>
      <c r="AR335" s="22">
        <v>3.3</v>
      </c>
      <c r="AS335" s="22">
        <v>0.91</v>
      </c>
      <c r="AT335" s="22">
        <v>7.0000000000000001E-3</v>
      </c>
      <c r="AU335" s="22">
        <v>0.37</v>
      </c>
      <c r="AV335" s="22">
        <v>1.18</v>
      </c>
      <c r="AW335" s="22">
        <v>0.4</v>
      </c>
      <c r="AX335" s="22">
        <v>1.9</v>
      </c>
      <c r="AY335" s="22">
        <v>0.85</v>
      </c>
      <c r="AZ335" s="22">
        <v>23.4</v>
      </c>
      <c r="BA335" s="22">
        <v>97.64</v>
      </c>
      <c r="BB335" s="22"/>
      <c r="BC335" s="22"/>
      <c r="BD335" s="22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  <c r="CV335" s="36"/>
      <c r="CW335" s="36"/>
      <c r="CX335" s="36"/>
      <c r="CY335" s="37"/>
    </row>
    <row r="336" spans="1:103" x14ac:dyDescent="0.2">
      <c r="A336" s="19" t="s">
        <v>280</v>
      </c>
      <c r="B336" s="24">
        <v>139</v>
      </c>
      <c r="C336" s="24">
        <v>140</v>
      </c>
      <c r="D336" s="25" t="s">
        <v>445</v>
      </c>
      <c r="E336" s="25" t="s">
        <v>77</v>
      </c>
      <c r="F336" s="21">
        <v>990048</v>
      </c>
      <c r="G336" s="22">
        <v>959</v>
      </c>
      <c r="H336" s="22">
        <v>5090</v>
      </c>
      <c r="I336" s="22">
        <v>7</v>
      </c>
      <c r="J336" s="22">
        <v>0.47</v>
      </c>
      <c r="K336" s="22">
        <v>27.8</v>
      </c>
      <c r="L336" s="22">
        <v>13.2</v>
      </c>
      <c r="M336" s="22">
        <v>23.7</v>
      </c>
      <c r="N336" s="22">
        <v>9.1</v>
      </c>
      <c r="O336" s="22">
        <v>47.9</v>
      </c>
      <c r="P336" s="22">
        <v>0.26</v>
      </c>
      <c r="Q336" s="22">
        <v>4.99</v>
      </c>
      <c r="R336" s="22">
        <v>3250</v>
      </c>
      <c r="S336" s="22">
        <v>1.66</v>
      </c>
      <c r="T336" s="22">
        <v>1785</v>
      </c>
      <c r="U336" s="22">
        <v>1340</v>
      </c>
      <c r="V336" s="22">
        <v>463</v>
      </c>
      <c r="W336" s="22">
        <v>20.5</v>
      </c>
      <c r="X336" s="22">
        <v>2.2999999999999998</v>
      </c>
      <c r="Y336" s="22">
        <v>112</v>
      </c>
      <c r="Z336" s="22">
        <v>3.7</v>
      </c>
      <c r="AA336" s="26" t="s">
        <v>97</v>
      </c>
      <c r="AB336" s="22">
        <v>0.7</v>
      </c>
      <c r="AC336" s="22">
        <v>7.27</v>
      </c>
      <c r="AD336" s="22">
        <v>42.4</v>
      </c>
      <c r="AE336" s="22">
        <v>7.0000000000000007E-2</v>
      </c>
      <c r="AF336" s="22">
        <v>1.7</v>
      </c>
      <c r="AG336" s="22">
        <v>1.97</v>
      </c>
      <c r="AH336" s="22">
        <v>67</v>
      </c>
      <c r="AI336" s="22">
        <v>2.1</v>
      </c>
      <c r="AJ336" s="22">
        <v>118</v>
      </c>
      <c r="AK336" s="22">
        <v>11.85</v>
      </c>
      <c r="AL336" s="22">
        <v>6</v>
      </c>
      <c r="AM336" s="22">
        <v>5.79</v>
      </c>
      <c r="AN336" s="22">
        <v>0.83</v>
      </c>
      <c r="AO336" s="22">
        <v>6.65</v>
      </c>
      <c r="AP336" s="22">
        <v>41.5</v>
      </c>
      <c r="AQ336" s="22">
        <v>1.98</v>
      </c>
      <c r="AR336" s="22">
        <v>0.17</v>
      </c>
      <c r="AS336" s="22">
        <v>0.44</v>
      </c>
      <c r="AT336" s="22">
        <v>2E-3</v>
      </c>
      <c r="AU336" s="22">
        <v>0.11</v>
      </c>
      <c r="AV336" s="22">
        <v>2.83</v>
      </c>
      <c r="AW336" s="22">
        <v>1.48</v>
      </c>
      <c r="AX336" s="22">
        <v>2.97</v>
      </c>
      <c r="AY336" s="22">
        <v>0.11</v>
      </c>
      <c r="AZ336" s="22">
        <v>34.299999999999997</v>
      </c>
      <c r="BA336" s="22">
        <v>99.16</v>
      </c>
      <c r="BB336" s="22" t="s">
        <v>78</v>
      </c>
      <c r="BC336" s="22" t="s">
        <v>78</v>
      </c>
      <c r="BD336" s="22" t="s">
        <v>78</v>
      </c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  <c r="CM336" s="36"/>
      <c r="CN336" s="36"/>
      <c r="CO336" s="36"/>
      <c r="CP336" s="36"/>
      <c r="CQ336" s="36"/>
      <c r="CR336" s="36"/>
      <c r="CS336" s="36"/>
      <c r="CT336" s="36"/>
      <c r="CU336" s="36"/>
      <c r="CV336" s="36"/>
      <c r="CW336" s="36"/>
      <c r="CX336" s="36"/>
      <c r="CY336" s="37"/>
    </row>
    <row r="337" spans="1:103" x14ac:dyDescent="0.2">
      <c r="A337" s="19" t="s">
        <v>280</v>
      </c>
      <c r="B337" s="24">
        <v>140</v>
      </c>
      <c r="C337" s="24">
        <v>141</v>
      </c>
      <c r="D337" s="25" t="s">
        <v>446</v>
      </c>
      <c r="E337" s="25" t="s">
        <v>77</v>
      </c>
      <c r="F337" s="21">
        <v>990049</v>
      </c>
      <c r="G337" s="22">
        <v>1140</v>
      </c>
      <c r="H337" s="22">
        <v>7020</v>
      </c>
      <c r="I337" s="22">
        <v>5</v>
      </c>
      <c r="J337" s="22">
        <v>0.43</v>
      </c>
      <c r="K337" s="22">
        <v>37</v>
      </c>
      <c r="L337" s="22">
        <v>16.899999999999999</v>
      </c>
      <c r="M337" s="22">
        <v>31.7</v>
      </c>
      <c r="N337" s="22">
        <v>10.4</v>
      </c>
      <c r="O337" s="22">
        <v>64.2</v>
      </c>
      <c r="P337" s="22">
        <v>0.14000000000000001</v>
      </c>
      <c r="Q337" s="22">
        <v>6.51</v>
      </c>
      <c r="R337" s="22">
        <v>4810</v>
      </c>
      <c r="S337" s="22">
        <v>1.88</v>
      </c>
      <c r="T337" s="22">
        <v>1115</v>
      </c>
      <c r="U337" s="22">
        <v>1760</v>
      </c>
      <c r="V337" s="22">
        <v>630</v>
      </c>
      <c r="W337" s="22">
        <v>15.8</v>
      </c>
      <c r="X337" s="22">
        <v>1.5</v>
      </c>
      <c r="Y337" s="22">
        <v>149</v>
      </c>
      <c r="Z337" s="22">
        <v>1.8</v>
      </c>
      <c r="AA337" s="26" t="s">
        <v>97</v>
      </c>
      <c r="AB337" s="22">
        <v>0.6</v>
      </c>
      <c r="AC337" s="22">
        <v>9.74</v>
      </c>
      <c r="AD337" s="22">
        <v>50.6</v>
      </c>
      <c r="AE337" s="22">
        <v>0.05</v>
      </c>
      <c r="AF337" s="22">
        <v>2.17</v>
      </c>
      <c r="AG337" s="22">
        <v>2.48</v>
      </c>
      <c r="AH337" s="22">
        <v>47</v>
      </c>
      <c r="AI337" s="22">
        <v>1.9</v>
      </c>
      <c r="AJ337" s="22">
        <v>160</v>
      </c>
      <c r="AK337" s="22">
        <v>13.85</v>
      </c>
      <c r="AL337" s="22">
        <v>4</v>
      </c>
      <c r="AM337" s="22">
        <v>5.88</v>
      </c>
      <c r="AN337" s="22">
        <v>0.83</v>
      </c>
      <c r="AO337" s="22">
        <v>7.18</v>
      </c>
      <c r="AP337" s="22">
        <v>39.299999999999997</v>
      </c>
      <c r="AQ337" s="22">
        <v>1.98</v>
      </c>
      <c r="AR337" s="22">
        <v>0.13</v>
      </c>
      <c r="AS337" s="22">
        <v>0.35</v>
      </c>
      <c r="AT337" s="22">
        <v>3.0000000000000001E-3</v>
      </c>
      <c r="AU337" s="22">
        <v>0.08</v>
      </c>
      <c r="AV337" s="22">
        <v>2.98</v>
      </c>
      <c r="AW337" s="22">
        <v>1.36</v>
      </c>
      <c r="AX337" s="22">
        <v>3.78</v>
      </c>
      <c r="AY337" s="22">
        <v>0.13</v>
      </c>
      <c r="AZ337" s="22">
        <v>33.299999999999997</v>
      </c>
      <c r="BA337" s="22">
        <v>97.28</v>
      </c>
      <c r="BB337" s="22" t="s">
        <v>78</v>
      </c>
      <c r="BC337" s="22" t="s">
        <v>78</v>
      </c>
      <c r="BD337" s="22" t="s">
        <v>78</v>
      </c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7"/>
    </row>
    <row r="338" spans="1:103" x14ac:dyDescent="0.2">
      <c r="A338" s="19" t="s">
        <v>280</v>
      </c>
      <c r="B338" s="3" t="s">
        <v>87</v>
      </c>
      <c r="C338" s="3"/>
      <c r="D338" s="33" t="s">
        <v>447</v>
      </c>
      <c r="E338" s="33" t="s">
        <v>89</v>
      </c>
      <c r="F338" s="21">
        <v>990049</v>
      </c>
      <c r="G338" s="22">
        <v>6.1</v>
      </c>
      <c r="H338" s="22">
        <v>5.3</v>
      </c>
      <c r="I338" s="22">
        <v>25</v>
      </c>
      <c r="J338" s="22">
        <v>0.03</v>
      </c>
      <c r="K338" s="22">
        <v>0.09</v>
      </c>
      <c r="L338" s="22">
        <v>0.04</v>
      </c>
      <c r="M338" s="22">
        <v>0.04</v>
      </c>
      <c r="N338" s="22">
        <v>0.4</v>
      </c>
      <c r="O338" s="22">
        <v>0.13</v>
      </c>
      <c r="P338" s="22">
        <v>7.0000000000000007E-2</v>
      </c>
      <c r="Q338" s="22">
        <v>0.01</v>
      </c>
      <c r="R338" s="22">
        <v>3.1</v>
      </c>
      <c r="S338" s="22" t="s">
        <v>78</v>
      </c>
      <c r="T338" s="22">
        <v>0.31</v>
      </c>
      <c r="U338" s="22">
        <v>1.7</v>
      </c>
      <c r="V338" s="22">
        <v>0.49</v>
      </c>
      <c r="W338" s="22">
        <v>0.2</v>
      </c>
      <c r="X338" s="22">
        <v>0.6</v>
      </c>
      <c r="Y338" s="22">
        <v>0.19</v>
      </c>
      <c r="Z338" s="22" t="s">
        <v>90</v>
      </c>
      <c r="AA338" s="22">
        <v>23.1</v>
      </c>
      <c r="AB338" s="22">
        <v>0.1</v>
      </c>
      <c r="AC338" s="22">
        <v>0.03</v>
      </c>
      <c r="AD338" s="22">
        <v>0.17</v>
      </c>
      <c r="AE338" s="22" t="s">
        <v>78</v>
      </c>
      <c r="AF338" s="22">
        <v>0.02</v>
      </c>
      <c r="AG338" s="22" t="s">
        <v>85</v>
      </c>
      <c r="AH338" s="22" t="s">
        <v>79</v>
      </c>
      <c r="AI338" s="22">
        <v>0.9</v>
      </c>
      <c r="AJ338" s="22">
        <v>0.5</v>
      </c>
      <c r="AK338" s="22" t="s">
        <v>141</v>
      </c>
      <c r="AL338" s="22">
        <v>2</v>
      </c>
      <c r="AM338" s="22">
        <v>98.9</v>
      </c>
      <c r="AN338" s="22">
        <v>0.04</v>
      </c>
      <c r="AO338" s="22">
        <v>1.64</v>
      </c>
      <c r="AP338" s="22">
        <v>0.1</v>
      </c>
      <c r="AQ338" s="22">
        <v>0.06</v>
      </c>
      <c r="AR338" s="22" t="s">
        <v>78</v>
      </c>
      <c r="AS338" s="22" t="s">
        <v>78</v>
      </c>
      <c r="AT338" s="22">
        <v>3.0000000000000001E-3</v>
      </c>
      <c r="AU338" s="22" t="s">
        <v>78</v>
      </c>
      <c r="AV338" s="22">
        <v>0.02</v>
      </c>
      <c r="AW338" s="22" t="s">
        <v>78</v>
      </c>
      <c r="AX338" s="22" t="s">
        <v>78</v>
      </c>
      <c r="AY338" s="22" t="s">
        <v>78</v>
      </c>
      <c r="AZ338" s="22">
        <v>-0.06</v>
      </c>
      <c r="BA338" s="22">
        <v>100.7</v>
      </c>
      <c r="BB338" s="22" t="s">
        <v>78</v>
      </c>
      <c r="BC338" s="22" t="s">
        <v>78</v>
      </c>
      <c r="BD338" s="22" t="s">
        <v>78</v>
      </c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7"/>
    </row>
    <row r="339" spans="1:103" x14ac:dyDescent="0.2">
      <c r="A339" s="19" t="s">
        <v>280</v>
      </c>
      <c r="B339" s="24">
        <v>141</v>
      </c>
      <c r="C339" s="24">
        <v>142</v>
      </c>
      <c r="D339" s="25" t="s">
        <v>448</v>
      </c>
      <c r="E339" s="25" t="s">
        <v>77</v>
      </c>
      <c r="F339" s="21">
        <v>990049</v>
      </c>
      <c r="G339" s="22">
        <v>1030</v>
      </c>
      <c r="H339" s="22">
        <v>7000</v>
      </c>
      <c r="I339" s="22">
        <v>8</v>
      </c>
      <c r="J339" s="22">
        <v>0.46</v>
      </c>
      <c r="K339" s="22">
        <v>45.9</v>
      </c>
      <c r="L339" s="22">
        <v>18.649999999999999</v>
      </c>
      <c r="M339" s="22">
        <v>37.700000000000003</v>
      </c>
      <c r="N339" s="22">
        <v>7.2</v>
      </c>
      <c r="O339" s="22">
        <v>79.099999999999994</v>
      </c>
      <c r="P339" s="22">
        <v>0.3</v>
      </c>
      <c r="Q339" s="22">
        <v>7.97</v>
      </c>
      <c r="R339" s="22">
        <v>4630</v>
      </c>
      <c r="S339" s="22">
        <v>1.54</v>
      </c>
      <c r="T339" s="22">
        <v>1190</v>
      </c>
      <c r="U339" s="22">
        <v>1780</v>
      </c>
      <c r="V339" s="22">
        <v>610</v>
      </c>
      <c r="W339" s="22">
        <v>18.8</v>
      </c>
      <c r="X339" s="22">
        <v>2.5</v>
      </c>
      <c r="Y339" s="22">
        <v>159.5</v>
      </c>
      <c r="Z339" s="22">
        <v>1.1000000000000001</v>
      </c>
      <c r="AA339" s="26" t="s">
        <v>97</v>
      </c>
      <c r="AB339" s="22">
        <v>0.8</v>
      </c>
      <c r="AC339" s="22">
        <v>11.4</v>
      </c>
      <c r="AD339" s="22">
        <v>48.3</v>
      </c>
      <c r="AE339" s="22">
        <v>0.08</v>
      </c>
      <c r="AF339" s="22">
        <v>2.23</v>
      </c>
      <c r="AG339" s="22">
        <v>4.49</v>
      </c>
      <c r="AH339" s="22">
        <v>67</v>
      </c>
      <c r="AI339" s="22">
        <v>2.1</v>
      </c>
      <c r="AJ339" s="22">
        <v>182.5</v>
      </c>
      <c r="AK339" s="22">
        <v>12.45</v>
      </c>
      <c r="AL339" s="22">
        <v>8</v>
      </c>
      <c r="AM339" s="22">
        <v>8.41</v>
      </c>
      <c r="AN339" s="22">
        <v>1</v>
      </c>
      <c r="AO339" s="22">
        <v>6.73</v>
      </c>
      <c r="AP339" s="22">
        <v>38</v>
      </c>
      <c r="AQ339" s="22">
        <v>1.94</v>
      </c>
      <c r="AR339" s="22">
        <v>0.15</v>
      </c>
      <c r="AS339" s="22">
        <v>0.39</v>
      </c>
      <c r="AT339" s="22">
        <v>2E-3</v>
      </c>
      <c r="AU339" s="22">
        <v>0.12</v>
      </c>
      <c r="AV339" s="22">
        <v>2.3199999999999998</v>
      </c>
      <c r="AW339" s="22">
        <v>1.92</v>
      </c>
      <c r="AX339" s="22">
        <v>4.3099999999999996</v>
      </c>
      <c r="AY339" s="22">
        <v>0.12</v>
      </c>
      <c r="AZ339" s="22">
        <v>31.7</v>
      </c>
      <c r="BA339" s="22">
        <v>97.11</v>
      </c>
      <c r="BB339" s="22" t="s">
        <v>78</v>
      </c>
      <c r="BC339" s="22" t="s">
        <v>78</v>
      </c>
      <c r="BD339" s="22" t="s">
        <v>78</v>
      </c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7"/>
    </row>
    <row r="340" spans="1:103" x14ac:dyDescent="0.2">
      <c r="A340" s="19" t="s">
        <v>280</v>
      </c>
      <c r="B340" s="24">
        <v>142</v>
      </c>
      <c r="C340" s="24">
        <v>143</v>
      </c>
      <c r="D340" s="25" t="s">
        <v>449</v>
      </c>
      <c r="E340" s="25" t="s">
        <v>77</v>
      </c>
      <c r="F340" s="21">
        <v>990049</v>
      </c>
      <c r="G340" s="22">
        <v>4070</v>
      </c>
      <c r="H340" s="22">
        <v>5370</v>
      </c>
      <c r="I340" s="22">
        <v>10</v>
      </c>
      <c r="J340" s="22">
        <v>0.8</v>
      </c>
      <c r="K340" s="22">
        <v>35.799999999999997</v>
      </c>
      <c r="L340" s="22">
        <v>14.85</v>
      </c>
      <c r="M340" s="22">
        <v>28.9</v>
      </c>
      <c r="N340" s="22">
        <v>11.8</v>
      </c>
      <c r="O340" s="22">
        <v>61.4</v>
      </c>
      <c r="P340" s="22">
        <v>1.54</v>
      </c>
      <c r="Q340" s="22">
        <v>6.32</v>
      </c>
      <c r="R340" s="22">
        <v>3680</v>
      </c>
      <c r="S340" s="22">
        <v>1.4</v>
      </c>
      <c r="T340" s="22">
        <v>955</v>
      </c>
      <c r="U340" s="22">
        <v>1360</v>
      </c>
      <c r="V340" s="22">
        <v>469</v>
      </c>
      <c r="W340" s="22">
        <v>46.8</v>
      </c>
      <c r="X340" s="22">
        <v>1.4</v>
      </c>
      <c r="Y340" s="22">
        <v>127</v>
      </c>
      <c r="Z340" s="22">
        <v>2</v>
      </c>
      <c r="AA340" s="26" t="s">
        <v>97</v>
      </c>
      <c r="AB340" s="22">
        <v>3.2</v>
      </c>
      <c r="AC340" s="22">
        <v>8.66</v>
      </c>
      <c r="AD340" s="22">
        <v>46.9</v>
      </c>
      <c r="AE340" s="22">
        <v>0.15</v>
      </c>
      <c r="AF340" s="22">
        <v>1.92</v>
      </c>
      <c r="AG340" s="22">
        <v>6.27</v>
      </c>
      <c r="AH340" s="22">
        <v>88</v>
      </c>
      <c r="AI340" s="22">
        <v>2.2000000000000002</v>
      </c>
      <c r="AJ340" s="22">
        <v>145</v>
      </c>
      <c r="AK340" s="22">
        <v>11.05</v>
      </c>
      <c r="AL340" s="22">
        <v>98</v>
      </c>
      <c r="AM340" s="22">
        <v>13.9</v>
      </c>
      <c r="AN340" s="22">
        <v>3.29</v>
      </c>
      <c r="AO340" s="22">
        <v>6.82</v>
      </c>
      <c r="AP340" s="22">
        <v>33.5</v>
      </c>
      <c r="AQ340" s="22">
        <v>2.09</v>
      </c>
      <c r="AR340" s="22">
        <v>0.15</v>
      </c>
      <c r="AS340" s="22">
        <v>2.38</v>
      </c>
      <c r="AT340" s="22">
        <v>2E-3</v>
      </c>
      <c r="AU340" s="22">
        <v>0.22</v>
      </c>
      <c r="AV340" s="22">
        <v>2.2200000000000002</v>
      </c>
      <c r="AW340" s="22">
        <v>1.34</v>
      </c>
      <c r="AX340" s="22">
        <v>3.3</v>
      </c>
      <c r="AY340" s="22">
        <v>0.46</v>
      </c>
      <c r="AZ340" s="22">
        <v>28.8</v>
      </c>
      <c r="BA340" s="22">
        <v>98.47</v>
      </c>
      <c r="BB340" s="22" t="s">
        <v>78</v>
      </c>
      <c r="BC340" s="22" t="s">
        <v>78</v>
      </c>
      <c r="BD340" s="22" t="s">
        <v>78</v>
      </c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  <c r="CV340" s="36"/>
      <c r="CW340" s="36"/>
      <c r="CX340" s="36"/>
      <c r="CY340" s="37"/>
    </row>
    <row r="341" spans="1:103" x14ac:dyDescent="0.2">
      <c r="A341" s="19" t="s">
        <v>280</v>
      </c>
      <c r="B341" s="2" t="s">
        <v>105</v>
      </c>
      <c r="C341" s="2"/>
      <c r="D341" s="27" t="s">
        <v>450</v>
      </c>
      <c r="E341" s="27" t="s">
        <v>107</v>
      </c>
      <c r="F341" s="21">
        <v>990049</v>
      </c>
      <c r="G341" s="22">
        <v>3050</v>
      </c>
      <c r="H341" s="22">
        <v>1420</v>
      </c>
      <c r="I341" s="22">
        <v>68</v>
      </c>
      <c r="J341" s="22">
        <v>3.96</v>
      </c>
      <c r="K341" s="22">
        <v>14.1</v>
      </c>
      <c r="L341" s="22">
        <v>6.24</v>
      </c>
      <c r="M341" s="22">
        <v>8.7200000000000006</v>
      </c>
      <c r="N341" s="22">
        <v>16.399999999999999</v>
      </c>
      <c r="O341" s="22">
        <v>24</v>
      </c>
      <c r="P341" s="22">
        <v>2.6</v>
      </c>
      <c r="Q341" s="22">
        <v>2.71</v>
      </c>
      <c r="R341" s="22">
        <v>1045</v>
      </c>
      <c r="S341" s="22">
        <v>0.68</v>
      </c>
      <c r="T341" s="22">
        <v>195.5</v>
      </c>
      <c r="U341" s="22">
        <v>342</v>
      </c>
      <c r="V341" s="22">
        <v>119</v>
      </c>
      <c r="W341" s="22">
        <v>92.5</v>
      </c>
      <c r="X341" s="22">
        <v>13.3</v>
      </c>
      <c r="Y341" s="22">
        <v>39.4</v>
      </c>
      <c r="Z341" s="22">
        <v>4.8</v>
      </c>
      <c r="AA341" s="22">
        <v>2370</v>
      </c>
      <c r="AB341" s="22">
        <v>2.2999999999999998</v>
      </c>
      <c r="AC341" s="22">
        <v>3.56</v>
      </c>
      <c r="AD341" s="22">
        <v>63.9</v>
      </c>
      <c r="AE341" s="22">
        <v>0.32</v>
      </c>
      <c r="AF341" s="22">
        <v>0.89</v>
      </c>
      <c r="AG341" s="22">
        <v>4.33</v>
      </c>
      <c r="AH341" s="22">
        <v>61</v>
      </c>
      <c r="AI341" s="22">
        <v>3.7</v>
      </c>
      <c r="AJ341" s="22">
        <v>72.2</v>
      </c>
      <c r="AK341" s="22">
        <v>4.95</v>
      </c>
      <c r="AL341" s="22">
        <v>115</v>
      </c>
      <c r="AM341" s="22">
        <v>39.700000000000003</v>
      </c>
      <c r="AN341" s="22">
        <v>11.85</v>
      </c>
      <c r="AO341" s="22">
        <v>6.27</v>
      </c>
      <c r="AP341" s="22">
        <v>16.45</v>
      </c>
      <c r="AQ341" s="22">
        <v>3.21</v>
      </c>
      <c r="AR341" s="22">
        <v>5.09</v>
      </c>
      <c r="AS341" s="22">
        <v>1.56</v>
      </c>
      <c r="AT341" s="22">
        <v>8.9999999999999993E-3</v>
      </c>
      <c r="AU341" s="22">
        <v>0.46</v>
      </c>
      <c r="AV341" s="22">
        <v>0.46</v>
      </c>
      <c r="AW341" s="22">
        <v>0.21</v>
      </c>
      <c r="AX341" s="22">
        <v>0.26</v>
      </c>
      <c r="AY341" s="22">
        <v>0.33</v>
      </c>
      <c r="AZ341" s="22">
        <v>14.85</v>
      </c>
      <c r="BA341" s="22">
        <v>100.71</v>
      </c>
      <c r="BB341" s="22"/>
      <c r="BC341" s="22"/>
      <c r="BD341" s="22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7"/>
    </row>
    <row r="342" spans="1:103" x14ac:dyDescent="0.2">
      <c r="A342" s="19" t="s">
        <v>280</v>
      </c>
      <c r="B342" s="24">
        <v>143</v>
      </c>
      <c r="C342" s="24">
        <v>144</v>
      </c>
      <c r="D342" s="25" t="s">
        <v>451</v>
      </c>
      <c r="E342" s="25" t="s">
        <v>77</v>
      </c>
      <c r="F342" s="21">
        <v>990049</v>
      </c>
      <c r="G342" s="22">
        <v>8390</v>
      </c>
      <c r="H342" s="22">
        <v>8100</v>
      </c>
      <c r="I342" s="22">
        <v>10</v>
      </c>
      <c r="J342" s="22">
        <v>0.2</v>
      </c>
      <c r="K342" s="22">
        <v>41</v>
      </c>
      <c r="L342" s="22">
        <v>17.45</v>
      </c>
      <c r="M342" s="22">
        <v>32.200000000000003</v>
      </c>
      <c r="N342" s="22">
        <v>8.4</v>
      </c>
      <c r="O342" s="22">
        <v>68.3</v>
      </c>
      <c r="P342" s="22">
        <v>0.46</v>
      </c>
      <c r="Q342" s="22">
        <v>6.82</v>
      </c>
      <c r="R342" s="22">
        <v>6080</v>
      </c>
      <c r="S342" s="22">
        <v>1.61</v>
      </c>
      <c r="T342" s="22">
        <v>1350</v>
      </c>
      <c r="U342" s="22">
        <v>1775</v>
      </c>
      <c r="V342" s="22">
        <v>666</v>
      </c>
      <c r="W342" s="22">
        <v>9.1999999999999993</v>
      </c>
      <c r="X342" s="22">
        <v>3.5</v>
      </c>
      <c r="Y342" s="22">
        <v>146</v>
      </c>
      <c r="Z342" s="22">
        <v>2.9</v>
      </c>
      <c r="AA342" s="26" t="s">
        <v>97</v>
      </c>
      <c r="AB342" s="22">
        <v>0.5</v>
      </c>
      <c r="AC342" s="22">
        <v>10.65</v>
      </c>
      <c r="AD342" s="22">
        <v>62.9</v>
      </c>
      <c r="AE342" s="22">
        <v>7.0000000000000007E-2</v>
      </c>
      <c r="AF342" s="22">
        <v>2.0299999999999998</v>
      </c>
      <c r="AG342" s="22">
        <v>8.0500000000000007</v>
      </c>
      <c r="AH342" s="22">
        <v>101</v>
      </c>
      <c r="AI342" s="22">
        <v>2.2000000000000002</v>
      </c>
      <c r="AJ342" s="22">
        <v>160.5</v>
      </c>
      <c r="AK342" s="22">
        <v>12.5</v>
      </c>
      <c r="AL342" s="22">
        <v>11</v>
      </c>
      <c r="AM342" s="22">
        <v>7.06</v>
      </c>
      <c r="AN342" s="22">
        <v>1.01</v>
      </c>
      <c r="AO342" s="22">
        <v>7.05</v>
      </c>
      <c r="AP342" s="22">
        <v>36.5</v>
      </c>
      <c r="AQ342" s="22">
        <v>1.94</v>
      </c>
      <c r="AR342" s="22">
        <v>0.02</v>
      </c>
      <c r="AS342" s="22">
        <v>0.27</v>
      </c>
      <c r="AT342" s="22">
        <v>2E-3</v>
      </c>
      <c r="AU342" s="22">
        <v>0.12</v>
      </c>
      <c r="AV342" s="22">
        <v>2.5499999999999998</v>
      </c>
      <c r="AW342" s="22">
        <v>1.86</v>
      </c>
      <c r="AX342" s="22">
        <v>4.41</v>
      </c>
      <c r="AY342" s="22">
        <v>0.94</v>
      </c>
      <c r="AZ342" s="22">
        <v>32.700000000000003</v>
      </c>
      <c r="BA342" s="22">
        <v>96.43</v>
      </c>
      <c r="BB342" s="22" t="s">
        <v>78</v>
      </c>
      <c r="BC342" s="22" t="s">
        <v>78</v>
      </c>
      <c r="BD342" s="22" t="s">
        <v>78</v>
      </c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  <c r="CV342" s="36"/>
      <c r="CW342" s="36"/>
      <c r="CX342" s="36"/>
      <c r="CY342" s="37"/>
    </row>
    <row r="343" spans="1:103" x14ac:dyDescent="0.2">
      <c r="A343" s="19" t="s">
        <v>280</v>
      </c>
      <c r="B343" s="24">
        <v>144</v>
      </c>
      <c r="C343" s="24">
        <v>145</v>
      </c>
      <c r="D343" s="25" t="s">
        <v>452</v>
      </c>
      <c r="E343" s="25" t="s">
        <v>77</v>
      </c>
      <c r="F343" s="21">
        <v>990049</v>
      </c>
      <c r="G343" s="26" t="s">
        <v>97</v>
      </c>
      <c r="H343" s="22">
        <v>6200</v>
      </c>
      <c r="I343" s="22">
        <v>15</v>
      </c>
      <c r="J343" s="22">
        <v>0.37</v>
      </c>
      <c r="K343" s="22">
        <v>71.3</v>
      </c>
      <c r="L343" s="22">
        <v>25.7</v>
      </c>
      <c r="M343" s="22">
        <v>50.8</v>
      </c>
      <c r="N343" s="22">
        <v>9.9</v>
      </c>
      <c r="O343" s="22">
        <v>114</v>
      </c>
      <c r="P343" s="22">
        <v>1.35</v>
      </c>
      <c r="Q343" s="22">
        <v>12.15</v>
      </c>
      <c r="R343" s="22">
        <v>4280</v>
      </c>
      <c r="S343" s="22">
        <v>1.24</v>
      </c>
      <c r="T343" s="22">
        <v>1525</v>
      </c>
      <c r="U343" s="22">
        <v>1730</v>
      </c>
      <c r="V343" s="22">
        <v>568</v>
      </c>
      <c r="W343" s="22">
        <v>17.8</v>
      </c>
      <c r="X343" s="22">
        <v>4.7</v>
      </c>
      <c r="Y343" s="22">
        <v>196.5</v>
      </c>
      <c r="Z343" s="22">
        <v>3.6</v>
      </c>
      <c r="AA343" s="26" t="s">
        <v>97</v>
      </c>
      <c r="AB343" s="22">
        <v>1.8</v>
      </c>
      <c r="AC343" s="22">
        <v>16.5</v>
      </c>
      <c r="AD343" s="22">
        <v>49.5</v>
      </c>
      <c r="AE343" s="22">
        <v>0.32</v>
      </c>
      <c r="AF343" s="22">
        <v>2.38</v>
      </c>
      <c r="AG343" s="22">
        <v>9.52</v>
      </c>
      <c r="AH343" s="22">
        <v>152</v>
      </c>
      <c r="AI343" s="22">
        <v>2.8</v>
      </c>
      <c r="AJ343" s="22">
        <v>271</v>
      </c>
      <c r="AK343" s="22">
        <v>11.05</v>
      </c>
      <c r="AL343" s="22">
        <v>38</v>
      </c>
      <c r="AM343" s="22">
        <v>9.9499999999999993</v>
      </c>
      <c r="AN343" s="22">
        <v>1.64</v>
      </c>
      <c r="AO343" s="22">
        <v>7.67</v>
      </c>
      <c r="AP343" s="22">
        <v>35.299999999999997</v>
      </c>
      <c r="AQ343" s="22">
        <v>2.78</v>
      </c>
      <c r="AR343" s="22">
        <v>0.25</v>
      </c>
      <c r="AS343" s="22">
        <v>0.7</v>
      </c>
      <c r="AT343" s="22">
        <v>3.0000000000000001E-3</v>
      </c>
      <c r="AU343" s="22">
        <v>0.5</v>
      </c>
      <c r="AV343" s="22">
        <v>1.52</v>
      </c>
      <c r="AW343" s="22">
        <v>2.35</v>
      </c>
      <c r="AX343" s="22">
        <v>3.32</v>
      </c>
      <c r="AY343" s="22">
        <v>2.23</v>
      </c>
      <c r="AZ343" s="22">
        <v>29</v>
      </c>
      <c r="BA343" s="22">
        <v>97.21</v>
      </c>
      <c r="BB343" s="22" t="s">
        <v>78</v>
      </c>
      <c r="BC343" s="22" t="s">
        <v>78</v>
      </c>
      <c r="BD343" s="22" t="s">
        <v>78</v>
      </c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  <c r="CV343" s="36"/>
      <c r="CW343" s="36"/>
      <c r="CX343" s="36"/>
      <c r="CY343" s="37"/>
    </row>
    <row r="344" spans="1:103" x14ac:dyDescent="0.2">
      <c r="A344" s="19" t="s">
        <v>280</v>
      </c>
      <c r="B344" s="30">
        <v>144</v>
      </c>
      <c r="C344" s="30">
        <v>145</v>
      </c>
      <c r="D344" s="34" t="s">
        <v>453</v>
      </c>
      <c r="E344" s="32" t="s">
        <v>454</v>
      </c>
      <c r="F344" s="21">
        <v>990049</v>
      </c>
      <c r="G344" s="22">
        <v>4020</v>
      </c>
      <c r="H344" s="22">
        <v>5550</v>
      </c>
      <c r="I344" s="22">
        <v>13</v>
      </c>
      <c r="J344" s="22">
        <v>0.63</v>
      </c>
      <c r="K344" s="22">
        <v>67.400000000000006</v>
      </c>
      <c r="L344" s="22">
        <v>24.3</v>
      </c>
      <c r="M344" s="22">
        <v>45.2</v>
      </c>
      <c r="N344" s="22">
        <v>10.199999999999999</v>
      </c>
      <c r="O344" s="22">
        <v>105</v>
      </c>
      <c r="P344" s="22">
        <v>0.78</v>
      </c>
      <c r="Q344" s="22">
        <v>11.25</v>
      </c>
      <c r="R344" s="22">
        <v>3640</v>
      </c>
      <c r="S344" s="22">
        <v>1.38</v>
      </c>
      <c r="T344" s="22">
        <v>1470</v>
      </c>
      <c r="U344" s="22">
        <v>1555</v>
      </c>
      <c r="V344" s="22">
        <v>512</v>
      </c>
      <c r="W344" s="22">
        <v>22.3</v>
      </c>
      <c r="X344" s="22">
        <v>4.3</v>
      </c>
      <c r="Y344" s="22">
        <v>175.5</v>
      </c>
      <c r="Z344" s="22">
        <v>2.4</v>
      </c>
      <c r="AA344" s="26" t="s">
        <v>97</v>
      </c>
      <c r="AB344" s="22">
        <v>1.3</v>
      </c>
      <c r="AC344" s="22">
        <v>14.95</v>
      </c>
      <c r="AD344" s="22">
        <v>42.2</v>
      </c>
      <c r="AE344" s="22">
        <v>0.16</v>
      </c>
      <c r="AF344" s="22">
        <v>2.46</v>
      </c>
      <c r="AG344" s="22">
        <v>5.79</v>
      </c>
      <c r="AH344" s="22">
        <v>174</v>
      </c>
      <c r="AI344" s="22">
        <v>2.5</v>
      </c>
      <c r="AJ344" s="22">
        <v>258</v>
      </c>
      <c r="AK344" s="22">
        <v>11.1</v>
      </c>
      <c r="AL344" s="22">
        <v>23</v>
      </c>
      <c r="AM344" s="22">
        <v>9.06</v>
      </c>
      <c r="AN344" s="22">
        <v>1.46</v>
      </c>
      <c r="AO344" s="22">
        <v>8.19</v>
      </c>
      <c r="AP344" s="22">
        <v>37.1</v>
      </c>
      <c r="AQ344" s="22">
        <v>2.58</v>
      </c>
      <c r="AR344" s="22">
        <v>0.2</v>
      </c>
      <c r="AS344" s="22">
        <v>0.7</v>
      </c>
      <c r="AT344" s="22">
        <v>3.0000000000000001E-3</v>
      </c>
      <c r="AU344" s="22">
        <v>0.25</v>
      </c>
      <c r="AV344" s="22">
        <v>1.76</v>
      </c>
      <c r="AW344" s="22">
        <v>2.1800000000000002</v>
      </c>
      <c r="AX344" s="22">
        <v>3.38</v>
      </c>
      <c r="AY344" s="22">
        <v>0.47</v>
      </c>
      <c r="AZ344" s="22">
        <v>29.5</v>
      </c>
      <c r="BA344" s="22">
        <v>96.83</v>
      </c>
      <c r="BB344" s="22" t="s">
        <v>78</v>
      </c>
      <c r="BC344" s="22" t="s">
        <v>78</v>
      </c>
      <c r="BD344" s="22" t="s">
        <v>78</v>
      </c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7"/>
    </row>
    <row r="345" spans="1:103" x14ac:dyDescent="0.2">
      <c r="A345" s="19" t="s">
        <v>280</v>
      </c>
      <c r="B345" s="24">
        <v>145</v>
      </c>
      <c r="C345" s="24">
        <v>146</v>
      </c>
      <c r="D345" s="25" t="s">
        <v>455</v>
      </c>
      <c r="E345" s="25" t="s">
        <v>77</v>
      </c>
      <c r="F345" s="21">
        <v>990049</v>
      </c>
      <c r="G345" s="22">
        <v>2610</v>
      </c>
      <c r="H345" s="22">
        <v>5310</v>
      </c>
      <c r="I345" s="22">
        <v>12</v>
      </c>
      <c r="J345" s="22">
        <v>0.42</v>
      </c>
      <c r="K345" s="22">
        <v>64.400000000000006</v>
      </c>
      <c r="L345" s="22">
        <v>22</v>
      </c>
      <c r="M345" s="22">
        <v>49.8</v>
      </c>
      <c r="N345" s="22">
        <v>10.199999999999999</v>
      </c>
      <c r="O345" s="22">
        <v>110</v>
      </c>
      <c r="P345" s="22">
        <v>0.67</v>
      </c>
      <c r="Q345" s="22">
        <v>10.85</v>
      </c>
      <c r="R345" s="22">
        <v>3370</v>
      </c>
      <c r="S345" s="22">
        <v>1.1000000000000001</v>
      </c>
      <c r="T345" s="22">
        <v>987</v>
      </c>
      <c r="U345" s="22">
        <v>1670</v>
      </c>
      <c r="V345" s="22">
        <v>514</v>
      </c>
      <c r="W345" s="22">
        <v>20.5</v>
      </c>
      <c r="X345" s="22">
        <v>3.3</v>
      </c>
      <c r="Y345" s="22">
        <v>194</v>
      </c>
      <c r="Z345" s="22">
        <v>1.6</v>
      </c>
      <c r="AA345" s="26" t="s">
        <v>97</v>
      </c>
      <c r="AB345" s="22">
        <v>1.5</v>
      </c>
      <c r="AC345" s="22">
        <v>15.25</v>
      </c>
      <c r="AD345" s="22">
        <v>38.299999999999997</v>
      </c>
      <c r="AE345" s="22">
        <v>0.27</v>
      </c>
      <c r="AF345" s="22">
        <v>2.1800000000000002</v>
      </c>
      <c r="AG345" s="22">
        <v>4.6500000000000004</v>
      </c>
      <c r="AH345" s="22">
        <v>98</v>
      </c>
      <c r="AI345" s="22">
        <v>2.2000000000000002</v>
      </c>
      <c r="AJ345" s="22">
        <v>247</v>
      </c>
      <c r="AK345" s="22">
        <v>9.94</v>
      </c>
      <c r="AL345" s="22">
        <v>23</v>
      </c>
      <c r="AM345" s="22">
        <v>7.63</v>
      </c>
      <c r="AN345" s="22">
        <v>1.4</v>
      </c>
      <c r="AO345" s="22">
        <v>6.91</v>
      </c>
      <c r="AP345" s="22">
        <v>37.700000000000003</v>
      </c>
      <c r="AQ345" s="22">
        <v>3.04</v>
      </c>
      <c r="AR345" s="22">
        <v>0.16</v>
      </c>
      <c r="AS345" s="22">
        <v>0.74</v>
      </c>
      <c r="AT345" s="22">
        <v>3.0000000000000001E-3</v>
      </c>
      <c r="AU345" s="22">
        <v>0.41</v>
      </c>
      <c r="AV345" s="22">
        <v>1.65</v>
      </c>
      <c r="AW345" s="22">
        <v>2.2999999999999998</v>
      </c>
      <c r="AX345" s="22">
        <v>3.21</v>
      </c>
      <c r="AY345" s="22">
        <v>0.3</v>
      </c>
      <c r="AZ345" s="22">
        <v>31.1</v>
      </c>
      <c r="BA345" s="22">
        <v>96.55</v>
      </c>
      <c r="BB345" s="22" t="s">
        <v>78</v>
      </c>
      <c r="BC345" s="22" t="s">
        <v>78</v>
      </c>
      <c r="BD345" s="22" t="s">
        <v>78</v>
      </c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  <c r="CV345" s="36"/>
      <c r="CW345" s="36"/>
      <c r="CX345" s="36"/>
      <c r="CY345" s="37"/>
    </row>
    <row r="346" spans="1:103" x14ac:dyDescent="0.2">
      <c r="A346" s="19" t="s">
        <v>280</v>
      </c>
      <c r="B346" s="2" t="s">
        <v>126</v>
      </c>
      <c r="C346" s="2"/>
      <c r="D346" s="27" t="s">
        <v>456</v>
      </c>
      <c r="E346" s="27" t="s">
        <v>107</v>
      </c>
      <c r="F346" s="21">
        <v>990049</v>
      </c>
      <c r="G346" s="22">
        <v>4120</v>
      </c>
      <c r="H346" s="22">
        <v>3040</v>
      </c>
      <c r="I346" s="22">
        <v>53</v>
      </c>
      <c r="J346" s="22">
        <v>2.9</v>
      </c>
      <c r="K346" s="22">
        <v>21.6</v>
      </c>
      <c r="L346" s="22">
        <v>7.18</v>
      </c>
      <c r="M346" s="22">
        <v>18.7</v>
      </c>
      <c r="N346" s="22">
        <v>17.7</v>
      </c>
      <c r="O346" s="22">
        <v>42.8</v>
      </c>
      <c r="P346" s="22">
        <v>1.88</v>
      </c>
      <c r="Q346" s="22">
        <v>3.16</v>
      </c>
      <c r="R346" s="22">
        <v>2430</v>
      </c>
      <c r="S346" s="22">
        <v>0.63</v>
      </c>
      <c r="T346" s="22">
        <v>246</v>
      </c>
      <c r="U346" s="22">
        <v>670</v>
      </c>
      <c r="V346" s="22">
        <v>244</v>
      </c>
      <c r="W346" s="22">
        <v>68.5</v>
      </c>
      <c r="X346" s="22">
        <v>8.1</v>
      </c>
      <c r="Y346" s="22">
        <v>69.599999999999994</v>
      </c>
      <c r="Z346" s="22">
        <v>4.3</v>
      </c>
      <c r="AA346" s="22">
        <v>6330</v>
      </c>
      <c r="AB346" s="22">
        <v>2</v>
      </c>
      <c r="AC346" s="22">
        <v>5.82</v>
      </c>
      <c r="AD346" s="22">
        <v>116</v>
      </c>
      <c r="AE346" s="22">
        <v>0.3</v>
      </c>
      <c r="AF346" s="22">
        <v>0.89</v>
      </c>
      <c r="AG346" s="22">
        <v>3.2</v>
      </c>
      <c r="AH346" s="22">
        <v>50</v>
      </c>
      <c r="AI346" s="22">
        <v>3.5</v>
      </c>
      <c r="AJ346" s="22">
        <v>72.7</v>
      </c>
      <c r="AK346" s="22">
        <v>4.84</v>
      </c>
      <c r="AL346" s="22">
        <v>63</v>
      </c>
      <c r="AM346" s="22">
        <v>34.200000000000003</v>
      </c>
      <c r="AN346" s="22">
        <v>10.15</v>
      </c>
      <c r="AO346" s="22">
        <v>7.27</v>
      </c>
      <c r="AP346" s="22">
        <v>17.8</v>
      </c>
      <c r="AQ346" s="22">
        <v>3.52</v>
      </c>
      <c r="AR346" s="22">
        <v>4.6100000000000003</v>
      </c>
      <c r="AS346" s="22">
        <v>1.19</v>
      </c>
      <c r="AT346" s="22">
        <v>8.0000000000000002E-3</v>
      </c>
      <c r="AU346" s="22">
        <v>0.45</v>
      </c>
      <c r="AV346" s="22">
        <v>0.75</v>
      </c>
      <c r="AW346" s="22">
        <v>0.19</v>
      </c>
      <c r="AX346" s="22">
        <v>0.75</v>
      </c>
      <c r="AY346" s="22">
        <v>0.48</v>
      </c>
      <c r="AZ346" s="22">
        <v>18.05</v>
      </c>
      <c r="BA346" s="22">
        <v>99.42</v>
      </c>
      <c r="BB346" s="22"/>
      <c r="BC346" s="22"/>
      <c r="BD346" s="22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  <c r="CV346" s="36"/>
      <c r="CW346" s="36"/>
      <c r="CX346" s="36"/>
      <c r="CY346" s="37"/>
    </row>
    <row r="347" spans="1:103" x14ac:dyDescent="0.2">
      <c r="A347" s="19" t="s">
        <v>280</v>
      </c>
      <c r="B347" s="24">
        <v>146</v>
      </c>
      <c r="C347" s="24">
        <v>147</v>
      </c>
      <c r="D347" s="25" t="s">
        <v>457</v>
      </c>
      <c r="E347" s="25" t="s">
        <v>77</v>
      </c>
      <c r="F347" s="21">
        <v>990049</v>
      </c>
      <c r="G347" s="22">
        <v>1925</v>
      </c>
      <c r="H347" s="22">
        <v>4120</v>
      </c>
      <c r="I347" s="22">
        <v>7</v>
      </c>
      <c r="J347" s="22">
        <v>0.15</v>
      </c>
      <c r="K347" s="22">
        <v>29.5</v>
      </c>
      <c r="L347" s="22">
        <v>13.15</v>
      </c>
      <c r="M347" s="22">
        <v>24.4</v>
      </c>
      <c r="N347" s="22">
        <v>6.7</v>
      </c>
      <c r="O347" s="22">
        <v>51.7</v>
      </c>
      <c r="P347" s="22">
        <v>0.76</v>
      </c>
      <c r="Q347" s="22">
        <v>5.29</v>
      </c>
      <c r="R347" s="22">
        <v>2630</v>
      </c>
      <c r="S347" s="22">
        <v>1.58</v>
      </c>
      <c r="T347" s="22">
        <v>985</v>
      </c>
      <c r="U347" s="22">
        <v>1125</v>
      </c>
      <c r="V347" s="22">
        <v>374</v>
      </c>
      <c r="W347" s="22">
        <v>5.5</v>
      </c>
      <c r="X347" s="22">
        <v>1.2</v>
      </c>
      <c r="Y347" s="22">
        <v>105</v>
      </c>
      <c r="Z347" s="22">
        <v>2.1</v>
      </c>
      <c r="AA347" s="26" t="s">
        <v>97</v>
      </c>
      <c r="AB347" s="22">
        <v>0.9</v>
      </c>
      <c r="AC347" s="22">
        <v>7.25</v>
      </c>
      <c r="AD347" s="22">
        <v>36</v>
      </c>
      <c r="AE347" s="22">
        <v>0.08</v>
      </c>
      <c r="AF347" s="22">
        <v>1.74</v>
      </c>
      <c r="AG347" s="22">
        <v>3.34</v>
      </c>
      <c r="AH347" s="22">
        <v>102</v>
      </c>
      <c r="AI347" s="22">
        <v>1.7</v>
      </c>
      <c r="AJ347" s="22">
        <v>125</v>
      </c>
      <c r="AK347" s="22">
        <v>10.45</v>
      </c>
      <c r="AL347" s="22">
        <v>21</v>
      </c>
      <c r="AM347" s="22">
        <v>4.3099999999999996</v>
      </c>
      <c r="AN347" s="22">
        <v>0.51</v>
      </c>
      <c r="AO347" s="22">
        <v>5.47</v>
      </c>
      <c r="AP347" s="22">
        <v>42.6</v>
      </c>
      <c r="AQ347" s="22">
        <v>2.08</v>
      </c>
      <c r="AR347" s="22">
        <v>0.19</v>
      </c>
      <c r="AS347" s="22">
        <v>0.23</v>
      </c>
      <c r="AT347" s="22">
        <v>2E-3</v>
      </c>
      <c r="AU347" s="22">
        <v>0.12</v>
      </c>
      <c r="AV347" s="22">
        <v>2.5099999999999998</v>
      </c>
      <c r="AW347" s="22">
        <v>0.76</v>
      </c>
      <c r="AX347" s="22">
        <v>2.93</v>
      </c>
      <c r="AY347" s="22">
        <v>0.22</v>
      </c>
      <c r="AZ347" s="22">
        <v>36.200000000000003</v>
      </c>
      <c r="BA347" s="22">
        <v>98.13</v>
      </c>
      <c r="BB347" s="22" t="s">
        <v>78</v>
      </c>
      <c r="BC347" s="22" t="s">
        <v>78</v>
      </c>
      <c r="BD347" s="22" t="s">
        <v>78</v>
      </c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7"/>
    </row>
    <row r="348" spans="1:103" x14ac:dyDescent="0.2">
      <c r="A348" s="19" t="s">
        <v>280</v>
      </c>
      <c r="B348" s="24">
        <v>147</v>
      </c>
      <c r="C348" s="24">
        <v>147.69999999999999</v>
      </c>
      <c r="D348" s="25" t="s">
        <v>458</v>
      </c>
      <c r="E348" s="25" t="s">
        <v>77</v>
      </c>
      <c r="F348" s="21">
        <v>990049</v>
      </c>
      <c r="G348" s="22">
        <v>3350</v>
      </c>
      <c r="H348" s="22">
        <v>1945</v>
      </c>
      <c r="I348" s="22">
        <v>42</v>
      </c>
      <c r="J348" s="22">
        <v>2.48</v>
      </c>
      <c r="K348" s="22">
        <v>30.9</v>
      </c>
      <c r="L348" s="22">
        <v>11.2</v>
      </c>
      <c r="M348" s="22">
        <v>21</v>
      </c>
      <c r="N348" s="22">
        <v>15.2</v>
      </c>
      <c r="O348" s="22">
        <v>48.9</v>
      </c>
      <c r="P348" s="22">
        <v>2.06</v>
      </c>
      <c r="Q348" s="22">
        <v>5.57</v>
      </c>
      <c r="R348" s="22">
        <v>1205</v>
      </c>
      <c r="S348" s="22">
        <v>0.69</v>
      </c>
      <c r="T348" s="22">
        <v>476</v>
      </c>
      <c r="U348" s="22">
        <v>622</v>
      </c>
      <c r="V348" s="22">
        <v>189</v>
      </c>
      <c r="W348" s="22">
        <v>121</v>
      </c>
      <c r="X348" s="22">
        <v>5.8</v>
      </c>
      <c r="Y348" s="22">
        <v>79.400000000000006</v>
      </c>
      <c r="Z348" s="22">
        <v>2.4</v>
      </c>
      <c r="AA348" s="26" t="s">
        <v>97</v>
      </c>
      <c r="AB348" s="22">
        <v>2.6</v>
      </c>
      <c r="AC348" s="22">
        <v>6.79</v>
      </c>
      <c r="AD348" s="22">
        <v>23.4</v>
      </c>
      <c r="AE348" s="22">
        <v>0.85</v>
      </c>
      <c r="AF348" s="22">
        <v>1.29</v>
      </c>
      <c r="AG348" s="22">
        <v>6.2</v>
      </c>
      <c r="AH348" s="22">
        <v>234</v>
      </c>
      <c r="AI348" s="22">
        <v>1.7</v>
      </c>
      <c r="AJ348" s="22">
        <v>125</v>
      </c>
      <c r="AK348" s="22">
        <v>5.77</v>
      </c>
      <c r="AL348" s="22">
        <v>83</v>
      </c>
      <c r="AM348" s="22">
        <v>21.4</v>
      </c>
      <c r="AN348" s="22">
        <v>6.34</v>
      </c>
      <c r="AO348" s="22">
        <v>9.16</v>
      </c>
      <c r="AP348" s="22">
        <v>23.3</v>
      </c>
      <c r="AQ348" s="22">
        <v>5.21</v>
      </c>
      <c r="AR348" s="22">
        <v>0.25</v>
      </c>
      <c r="AS348" s="22">
        <v>4.45</v>
      </c>
      <c r="AT348" s="22">
        <v>7.0000000000000001E-3</v>
      </c>
      <c r="AU348" s="22">
        <v>1.3</v>
      </c>
      <c r="AV348" s="22">
        <v>1.08</v>
      </c>
      <c r="AW348" s="22">
        <v>1.24</v>
      </c>
      <c r="AX348" s="22">
        <v>2.91</v>
      </c>
      <c r="AY348" s="22">
        <v>0.39</v>
      </c>
      <c r="AZ348" s="22">
        <v>22.2</v>
      </c>
      <c r="BA348" s="22">
        <v>99.24</v>
      </c>
      <c r="BB348" s="22" t="s">
        <v>78</v>
      </c>
      <c r="BC348" s="22" t="s">
        <v>78</v>
      </c>
      <c r="BD348" s="22" t="s">
        <v>78</v>
      </c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  <c r="CV348" s="36"/>
      <c r="CW348" s="36"/>
      <c r="CX348" s="36"/>
      <c r="CY348" s="37"/>
    </row>
    <row r="349" spans="1:103" x14ac:dyDescent="0.2">
      <c r="A349" s="43" t="s">
        <v>459</v>
      </c>
      <c r="B349" s="44">
        <v>0</v>
      </c>
      <c r="C349" s="44">
        <v>1</v>
      </c>
      <c r="D349" s="45" t="s">
        <v>460</v>
      </c>
      <c r="E349" s="45" t="s">
        <v>77</v>
      </c>
      <c r="F349" s="36">
        <v>990050</v>
      </c>
      <c r="G349" s="22">
        <v>6230</v>
      </c>
      <c r="H349" s="22">
        <v>6000</v>
      </c>
      <c r="I349" s="22">
        <v>520</v>
      </c>
      <c r="J349" s="22">
        <v>1.37</v>
      </c>
      <c r="K349" s="22">
        <v>48.9</v>
      </c>
      <c r="L349" s="22">
        <v>17</v>
      </c>
      <c r="M349" s="22">
        <v>36.4</v>
      </c>
      <c r="N349" s="22">
        <v>38.299999999999997</v>
      </c>
      <c r="O349" s="22">
        <v>90</v>
      </c>
      <c r="P349" s="22">
        <v>16.5</v>
      </c>
      <c r="Q349" s="22">
        <v>7.26</v>
      </c>
      <c r="R349" s="22">
        <v>3240</v>
      </c>
      <c r="S349" s="22">
        <v>1.46</v>
      </c>
      <c r="T349" s="22">
        <v>1290</v>
      </c>
      <c r="U349" s="22">
        <v>1420</v>
      </c>
      <c r="V349" s="22">
        <v>451</v>
      </c>
      <c r="W349" s="22">
        <v>11.5</v>
      </c>
      <c r="X349" s="22">
        <v>31.7</v>
      </c>
      <c r="Y349" s="22">
        <v>150.5</v>
      </c>
      <c r="Z349" s="22">
        <v>6.7</v>
      </c>
      <c r="AA349" s="22">
        <v>2350</v>
      </c>
      <c r="AB349" s="22">
        <v>12</v>
      </c>
      <c r="AC349" s="22">
        <v>10.25</v>
      </c>
      <c r="AD349" s="22">
        <v>86.9</v>
      </c>
      <c r="AE349" s="22">
        <v>2.6</v>
      </c>
      <c r="AF349" s="22">
        <v>1.95</v>
      </c>
      <c r="AG349" s="22">
        <v>14.15</v>
      </c>
      <c r="AH349" s="22">
        <v>990</v>
      </c>
      <c r="AI349" s="22">
        <v>7</v>
      </c>
      <c r="AJ349" s="22">
        <v>171</v>
      </c>
      <c r="AK349" s="22">
        <v>10.3</v>
      </c>
      <c r="AL349" s="22">
        <v>809</v>
      </c>
      <c r="AM349" s="22">
        <v>21.2</v>
      </c>
      <c r="AN349" s="22">
        <v>18.25</v>
      </c>
      <c r="AO349" s="22">
        <v>35</v>
      </c>
      <c r="AP349" s="22">
        <v>0.26</v>
      </c>
      <c r="AQ349" s="22">
        <v>0.11</v>
      </c>
      <c r="AR349" s="22">
        <v>0.04</v>
      </c>
      <c r="AS349" s="22">
        <v>0.28000000000000003</v>
      </c>
      <c r="AT349" s="22">
        <v>7.2999999999999995E-2</v>
      </c>
      <c r="AU349" s="22">
        <v>4.2699999999999996</v>
      </c>
      <c r="AV349" s="22">
        <v>2.79</v>
      </c>
      <c r="AW349" s="22">
        <v>1.91</v>
      </c>
      <c r="AX349" s="22">
        <v>0.28000000000000003</v>
      </c>
      <c r="AY349" s="22">
        <v>0.74</v>
      </c>
      <c r="AZ349" s="22">
        <v>14.9</v>
      </c>
      <c r="BA349" s="22">
        <v>100.1</v>
      </c>
      <c r="BB349" s="22" t="s">
        <v>78</v>
      </c>
      <c r="BC349" s="22" t="s">
        <v>78</v>
      </c>
      <c r="BD349" s="22" t="s">
        <v>78</v>
      </c>
      <c r="BE349" s="22">
        <v>5</v>
      </c>
      <c r="BF349" s="22" t="s">
        <v>80</v>
      </c>
      <c r="BG349" s="22">
        <v>1.6</v>
      </c>
      <c r="BH349" s="22" t="s">
        <v>78</v>
      </c>
      <c r="BI349" s="22">
        <v>390</v>
      </c>
      <c r="BJ349" s="22">
        <v>0.22700000000000001</v>
      </c>
      <c r="BK349" s="22">
        <v>5.8999999999999997E-2</v>
      </c>
      <c r="BL349" s="22">
        <v>5.2999999999999999E-2</v>
      </c>
      <c r="BM349" s="22">
        <v>0.05</v>
      </c>
      <c r="BN349" s="22">
        <v>1.2999999999999999E-2</v>
      </c>
      <c r="BO349" s="22">
        <v>8.0000000000000002E-3</v>
      </c>
      <c r="BP349" s="22">
        <v>8.0000000000000002E-3</v>
      </c>
      <c r="BQ349" s="22" t="s">
        <v>79</v>
      </c>
      <c r="BR349" s="22">
        <v>2.3E-2</v>
      </c>
      <c r="BS349" s="22" t="s">
        <v>81</v>
      </c>
      <c r="BT349" s="22">
        <v>2E-3</v>
      </c>
      <c r="BU349" s="22">
        <v>40</v>
      </c>
      <c r="BV349" s="22">
        <v>0.18</v>
      </c>
      <c r="BW349" s="22" t="s">
        <v>82</v>
      </c>
      <c r="BX349" s="22" t="s">
        <v>83</v>
      </c>
      <c r="BY349" s="22">
        <v>58</v>
      </c>
      <c r="BZ349" s="22">
        <v>42.5</v>
      </c>
      <c r="CA349" s="22">
        <v>0.02</v>
      </c>
      <c r="CB349" s="22" t="s">
        <v>84</v>
      </c>
      <c r="CC349" s="22" t="s">
        <v>81</v>
      </c>
      <c r="CD349" s="22">
        <v>0.22</v>
      </c>
      <c r="CE349" s="22" t="s">
        <v>94</v>
      </c>
      <c r="CF349" s="22" t="s">
        <v>79</v>
      </c>
      <c r="CG349" s="22" t="s">
        <v>85</v>
      </c>
      <c r="CH349" s="22">
        <v>5.0999999999999997E-2</v>
      </c>
      <c r="CI349" s="22">
        <v>0.39</v>
      </c>
      <c r="CJ349" s="22">
        <v>7.0000000000000001E-3</v>
      </c>
      <c r="CK349" s="22" t="s">
        <v>80</v>
      </c>
      <c r="CL349" s="22">
        <v>2.5000000000000001E-2</v>
      </c>
      <c r="CM349" s="22" t="s">
        <v>85</v>
      </c>
      <c r="CN349" s="22">
        <v>4.7300000000000004</v>
      </c>
      <c r="CO349" s="22" t="s">
        <v>81</v>
      </c>
      <c r="CP349" s="22">
        <v>2E-3</v>
      </c>
      <c r="CQ349" s="22" t="s">
        <v>81</v>
      </c>
      <c r="CR349" s="22" t="s">
        <v>79</v>
      </c>
      <c r="CS349" s="22" t="s">
        <v>83</v>
      </c>
      <c r="CT349" s="22" t="s">
        <v>81</v>
      </c>
      <c r="CU349" s="22" t="s">
        <v>86</v>
      </c>
      <c r="CV349" s="22" t="s">
        <v>78</v>
      </c>
      <c r="CW349" s="22">
        <v>9.0999999999999998E-2</v>
      </c>
      <c r="CX349" s="22">
        <v>4.0000000000000001E-3</v>
      </c>
      <c r="CY349" s="23" t="s">
        <v>78</v>
      </c>
    </row>
    <row r="350" spans="1:103" x14ac:dyDescent="0.2">
      <c r="A350" s="43" t="s">
        <v>459</v>
      </c>
      <c r="B350" s="3" t="s">
        <v>87</v>
      </c>
      <c r="C350" s="3"/>
      <c r="D350" s="46" t="s">
        <v>461</v>
      </c>
      <c r="E350" s="46" t="s">
        <v>89</v>
      </c>
      <c r="F350" s="36">
        <v>990050</v>
      </c>
      <c r="G350" s="22">
        <v>11</v>
      </c>
      <c r="H350" s="22">
        <v>12.6</v>
      </c>
      <c r="I350" s="22">
        <v>21</v>
      </c>
      <c r="J350" s="22">
        <v>0.04</v>
      </c>
      <c r="K350" s="22">
        <v>0.19</v>
      </c>
      <c r="L350" s="22">
        <v>0.09</v>
      </c>
      <c r="M350" s="22">
        <v>7.0000000000000007E-2</v>
      </c>
      <c r="N350" s="22">
        <v>0.4</v>
      </c>
      <c r="O350" s="22">
        <v>0.46</v>
      </c>
      <c r="P350" s="22">
        <v>0.09</v>
      </c>
      <c r="Q350" s="22">
        <v>0.02</v>
      </c>
      <c r="R350" s="22">
        <v>7.2</v>
      </c>
      <c r="S350" s="22">
        <v>0.01</v>
      </c>
      <c r="T350" s="22">
        <v>1.91</v>
      </c>
      <c r="U350" s="22">
        <v>4.7</v>
      </c>
      <c r="V350" s="22">
        <v>1.1399999999999999</v>
      </c>
      <c r="W350" s="22">
        <v>0.4</v>
      </c>
      <c r="X350" s="22">
        <v>1.2</v>
      </c>
      <c r="Y350" s="22">
        <v>0.64</v>
      </c>
      <c r="Z350" s="22" t="s">
        <v>90</v>
      </c>
      <c r="AA350" s="22">
        <v>31</v>
      </c>
      <c r="AB350" s="22" t="s">
        <v>94</v>
      </c>
      <c r="AC350" s="22">
        <v>0.03</v>
      </c>
      <c r="AD350" s="22">
        <v>0.27</v>
      </c>
      <c r="AE350" s="22" t="s">
        <v>78</v>
      </c>
      <c r="AF350" s="22" t="s">
        <v>78</v>
      </c>
      <c r="AG350" s="22">
        <v>0.06</v>
      </c>
      <c r="AH350" s="22" t="s">
        <v>79</v>
      </c>
      <c r="AI350" s="22">
        <v>2</v>
      </c>
      <c r="AJ350" s="22">
        <v>0.7</v>
      </c>
      <c r="AK350" s="22">
        <v>7.0000000000000007E-2</v>
      </c>
      <c r="AL350" s="22">
        <v>4</v>
      </c>
      <c r="AM350" s="22">
        <v>99.5</v>
      </c>
      <c r="AN350" s="22">
        <v>0.1</v>
      </c>
      <c r="AO350" s="22">
        <v>1.6</v>
      </c>
      <c r="AP350" s="22">
        <v>0.1</v>
      </c>
      <c r="AQ350" s="22">
        <v>0.06</v>
      </c>
      <c r="AR350" s="22">
        <v>0.03</v>
      </c>
      <c r="AS350" s="22" t="s">
        <v>78</v>
      </c>
      <c r="AT350" s="22">
        <v>4.0000000000000001E-3</v>
      </c>
      <c r="AU350" s="22">
        <v>0.01</v>
      </c>
      <c r="AV350" s="22">
        <v>0.02</v>
      </c>
      <c r="AW350" s="22" t="s">
        <v>78</v>
      </c>
      <c r="AX350" s="22" t="s">
        <v>78</v>
      </c>
      <c r="AY350" s="22" t="s">
        <v>78</v>
      </c>
      <c r="AZ350" s="22">
        <v>-0.25</v>
      </c>
      <c r="BA350" s="22">
        <v>101.17</v>
      </c>
      <c r="BB350" s="22" t="s">
        <v>78</v>
      </c>
      <c r="BC350" s="22" t="s">
        <v>78</v>
      </c>
      <c r="BD350" s="22" t="s">
        <v>78</v>
      </c>
      <c r="BE350" s="22">
        <v>5</v>
      </c>
      <c r="BF350" s="22" t="s">
        <v>80</v>
      </c>
      <c r="BG350" s="22" t="s">
        <v>90</v>
      </c>
      <c r="BH350" s="22" t="s">
        <v>78</v>
      </c>
      <c r="BI350" s="22">
        <v>70</v>
      </c>
      <c r="BJ350" s="22">
        <v>6.6000000000000003E-2</v>
      </c>
      <c r="BK350" s="22" t="s">
        <v>81</v>
      </c>
      <c r="BL350" s="22" t="s">
        <v>81</v>
      </c>
      <c r="BM350" s="22" t="s">
        <v>91</v>
      </c>
      <c r="BN350" s="22" t="s">
        <v>81</v>
      </c>
      <c r="BO350" s="22" t="s">
        <v>92</v>
      </c>
      <c r="BP350" s="22" t="s">
        <v>92</v>
      </c>
      <c r="BQ350" s="22" t="s">
        <v>79</v>
      </c>
      <c r="BR350" s="22">
        <v>5.0000000000000001E-3</v>
      </c>
      <c r="BS350" s="22" t="s">
        <v>81</v>
      </c>
      <c r="BT350" s="22" t="s">
        <v>83</v>
      </c>
      <c r="BU350" s="22" t="s">
        <v>93</v>
      </c>
      <c r="BV350" s="22">
        <v>4.8000000000000001E-2</v>
      </c>
      <c r="BW350" s="22" t="s">
        <v>82</v>
      </c>
      <c r="BX350" s="22" t="s">
        <v>83</v>
      </c>
      <c r="BY350" s="22">
        <v>34</v>
      </c>
      <c r="BZ350" s="22">
        <v>0.6</v>
      </c>
      <c r="CA350" s="22" t="s">
        <v>78</v>
      </c>
      <c r="CB350" s="22" t="s">
        <v>84</v>
      </c>
      <c r="CC350" s="22" t="s">
        <v>81</v>
      </c>
      <c r="CD350" s="22" t="s">
        <v>85</v>
      </c>
      <c r="CE350" s="22" t="s">
        <v>94</v>
      </c>
      <c r="CF350" s="22" t="s">
        <v>79</v>
      </c>
      <c r="CG350" s="22" t="s">
        <v>85</v>
      </c>
      <c r="CH350" s="22">
        <v>1.2999999999999999E-2</v>
      </c>
      <c r="CI350" s="22" t="s">
        <v>85</v>
      </c>
      <c r="CJ350" s="22" t="s">
        <v>81</v>
      </c>
      <c r="CK350" s="22" t="s">
        <v>80</v>
      </c>
      <c r="CL350" s="22">
        <v>4.0000000000000001E-3</v>
      </c>
      <c r="CM350" s="22" t="s">
        <v>85</v>
      </c>
      <c r="CN350" s="22">
        <v>0.97</v>
      </c>
      <c r="CO350" s="22" t="s">
        <v>81</v>
      </c>
      <c r="CP350" s="22" t="s">
        <v>83</v>
      </c>
      <c r="CQ350" s="22" t="s">
        <v>81</v>
      </c>
      <c r="CR350" s="22" t="s">
        <v>79</v>
      </c>
      <c r="CS350" s="22" t="s">
        <v>83</v>
      </c>
      <c r="CT350" s="22" t="s">
        <v>81</v>
      </c>
      <c r="CU350" s="22" t="s">
        <v>86</v>
      </c>
      <c r="CV350" s="22" t="s">
        <v>78</v>
      </c>
      <c r="CW350" s="22">
        <v>2.4E-2</v>
      </c>
      <c r="CX350" s="22" t="s">
        <v>92</v>
      </c>
      <c r="CY350" s="23" t="s">
        <v>78</v>
      </c>
    </row>
    <row r="351" spans="1:103" x14ac:dyDescent="0.2">
      <c r="A351" s="43" t="s">
        <v>459</v>
      </c>
      <c r="B351" s="44">
        <v>1</v>
      </c>
      <c r="C351" s="44">
        <v>2</v>
      </c>
      <c r="D351" s="45" t="s">
        <v>462</v>
      </c>
      <c r="E351" s="45" t="s">
        <v>77</v>
      </c>
      <c r="F351" s="36">
        <v>990050</v>
      </c>
      <c r="G351" s="22">
        <v>2050</v>
      </c>
      <c r="H351" s="22">
        <v>2110</v>
      </c>
      <c r="I351" s="22">
        <v>711</v>
      </c>
      <c r="J351" s="22">
        <v>1.75</v>
      </c>
      <c r="K351" s="22">
        <v>21.9</v>
      </c>
      <c r="L351" s="22">
        <v>8.7799999999999994</v>
      </c>
      <c r="M351" s="22">
        <v>15.95</v>
      </c>
      <c r="N351" s="22">
        <v>34</v>
      </c>
      <c r="O351" s="22">
        <v>37.299999999999997</v>
      </c>
      <c r="P351" s="22">
        <v>17</v>
      </c>
      <c r="Q351" s="22">
        <v>3.6</v>
      </c>
      <c r="R351" s="22">
        <v>1335</v>
      </c>
      <c r="S351" s="22">
        <v>1.1599999999999999</v>
      </c>
      <c r="T351" s="22">
        <v>371</v>
      </c>
      <c r="U351" s="22">
        <v>600</v>
      </c>
      <c r="V351" s="22">
        <v>187.5</v>
      </c>
      <c r="W351" s="22">
        <v>18</v>
      </c>
      <c r="X351" s="22">
        <v>35.6</v>
      </c>
      <c r="Y351" s="22">
        <v>66.900000000000006</v>
      </c>
      <c r="Z351" s="22">
        <v>4.0999999999999996</v>
      </c>
      <c r="AA351" s="22">
        <v>961</v>
      </c>
      <c r="AB351" s="22">
        <v>8.1999999999999993</v>
      </c>
      <c r="AC351" s="22">
        <v>4.3</v>
      </c>
      <c r="AD351" s="22">
        <v>49.9</v>
      </c>
      <c r="AE351" s="22">
        <v>2.11</v>
      </c>
      <c r="AF351" s="22">
        <v>1.18</v>
      </c>
      <c r="AG351" s="22">
        <v>10.1</v>
      </c>
      <c r="AH351" s="22">
        <v>721</v>
      </c>
      <c r="AI351" s="22">
        <v>12.4</v>
      </c>
      <c r="AJ351" s="22">
        <v>84.9</v>
      </c>
      <c r="AK351" s="22">
        <v>7.5</v>
      </c>
      <c r="AL351" s="22">
        <v>720</v>
      </c>
      <c r="AM351" s="22">
        <v>34.799999999999997</v>
      </c>
      <c r="AN351" s="22">
        <v>17.05</v>
      </c>
      <c r="AO351" s="22">
        <v>29.6</v>
      </c>
      <c r="AP351" s="22">
        <v>0.17</v>
      </c>
      <c r="AQ351" s="22">
        <v>0.13</v>
      </c>
      <c r="AR351" s="22">
        <v>7.0000000000000007E-2</v>
      </c>
      <c r="AS351" s="22">
        <v>0.48</v>
      </c>
      <c r="AT351" s="22">
        <v>0.1</v>
      </c>
      <c r="AU351" s="22">
        <v>3.47</v>
      </c>
      <c r="AV351" s="22">
        <v>0.89</v>
      </c>
      <c r="AW351" s="22">
        <v>0.98</v>
      </c>
      <c r="AX351" s="22">
        <v>0.11</v>
      </c>
      <c r="AY351" s="22">
        <v>0.25</v>
      </c>
      <c r="AZ351" s="22">
        <v>12.55</v>
      </c>
      <c r="BA351" s="22">
        <v>100.65</v>
      </c>
      <c r="BB351" s="22" t="s">
        <v>78</v>
      </c>
      <c r="BC351" s="22" t="s">
        <v>78</v>
      </c>
      <c r="BD351" s="22" t="s">
        <v>78</v>
      </c>
      <c r="BE351" s="22" t="s">
        <v>79</v>
      </c>
      <c r="BF351" s="22" t="s">
        <v>80</v>
      </c>
      <c r="BG351" s="22">
        <v>1.8</v>
      </c>
      <c r="BH351" s="22" t="s">
        <v>78</v>
      </c>
      <c r="BI351" s="22">
        <v>350</v>
      </c>
      <c r="BJ351" s="22">
        <v>0.28000000000000003</v>
      </c>
      <c r="BK351" s="22">
        <v>0.03</v>
      </c>
      <c r="BL351" s="22">
        <v>7.6999999999999999E-2</v>
      </c>
      <c r="BM351" s="22">
        <v>0.05</v>
      </c>
      <c r="BN351" s="22">
        <v>1.2999999999999999E-2</v>
      </c>
      <c r="BO351" s="22">
        <v>5.0000000000000001E-3</v>
      </c>
      <c r="BP351" s="22">
        <v>1.0999999999999999E-2</v>
      </c>
      <c r="BQ351" s="22" t="s">
        <v>79</v>
      </c>
      <c r="BR351" s="22">
        <v>3.6999999999999998E-2</v>
      </c>
      <c r="BS351" s="22" t="s">
        <v>81</v>
      </c>
      <c r="BT351" s="22">
        <v>3.0000000000000001E-3</v>
      </c>
      <c r="BU351" s="22">
        <v>70</v>
      </c>
      <c r="BV351" s="22">
        <v>1.34</v>
      </c>
      <c r="BW351" s="22" t="s">
        <v>82</v>
      </c>
      <c r="BX351" s="22" t="s">
        <v>83</v>
      </c>
      <c r="BY351" s="22">
        <v>50</v>
      </c>
      <c r="BZ351" s="22">
        <v>25.1</v>
      </c>
      <c r="CA351" s="22">
        <v>0.03</v>
      </c>
      <c r="CB351" s="22" t="s">
        <v>84</v>
      </c>
      <c r="CC351" s="22" t="s">
        <v>81</v>
      </c>
      <c r="CD351" s="22">
        <v>0.54</v>
      </c>
      <c r="CE351" s="22" t="s">
        <v>94</v>
      </c>
      <c r="CF351" s="22" t="s">
        <v>79</v>
      </c>
      <c r="CG351" s="22" t="s">
        <v>85</v>
      </c>
      <c r="CH351" s="22">
        <v>0.14499999999999999</v>
      </c>
      <c r="CI351" s="22">
        <v>0.68</v>
      </c>
      <c r="CJ351" s="22" t="s">
        <v>81</v>
      </c>
      <c r="CK351" s="22">
        <v>10</v>
      </c>
      <c r="CL351" s="22">
        <v>5.8000000000000003E-2</v>
      </c>
      <c r="CM351" s="22" t="s">
        <v>85</v>
      </c>
      <c r="CN351" s="22">
        <v>4.58</v>
      </c>
      <c r="CO351" s="22" t="s">
        <v>81</v>
      </c>
      <c r="CP351" s="22">
        <v>3.0000000000000001E-3</v>
      </c>
      <c r="CQ351" s="22" t="s">
        <v>81</v>
      </c>
      <c r="CR351" s="22" t="s">
        <v>79</v>
      </c>
      <c r="CS351" s="22" t="s">
        <v>83</v>
      </c>
      <c r="CT351" s="22" t="s">
        <v>81</v>
      </c>
      <c r="CU351" s="22" t="s">
        <v>86</v>
      </c>
      <c r="CV351" s="22" t="s">
        <v>78</v>
      </c>
      <c r="CW351" s="22">
        <v>9.5000000000000001E-2</v>
      </c>
      <c r="CX351" s="22">
        <v>4.0000000000000001E-3</v>
      </c>
      <c r="CY351" s="23" t="s">
        <v>78</v>
      </c>
    </row>
    <row r="352" spans="1:103" x14ac:dyDescent="0.2">
      <c r="A352" s="43" t="s">
        <v>459</v>
      </c>
      <c r="B352" s="44">
        <v>2</v>
      </c>
      <c r="C352" s="44">
        <v>3</v>
      </c>
      <c r="D352" s="45" t="s">
        <v>463</v>
      </c>
      <c r="E352" s="45" t="s">
        <v>77</v>
      </c>
      <c r="F352" s="36">
        <v>990050</v>
      </c>
      <c r="G352" s="22">
        <v>2700</v>
      </c>
      <c r="H352" s="22">
        <v>1580</v>
      </c>
      <c r="I352" s="22">
        <v>739</v>
      </c>
      <c r="J352" s="22">
        <v>1.78</v>
      </c>
      <c r="K352" s="22">
        <v>17.95</v>
      </c>
      <c r="L352" s="22">
        <v>7.71</v>
      </c>
      <c r="M352" s="22">
        <v>10.7</v>
      </c>
      <c r="N352" s="22">
        <v>31</v>
      </c>
      <c r="O352" s="22">
        <v>27.9</v>
      </c>
      <c r="P352" s="22">
        <v>14.35</v>
      </c>
      <c r="Q352" s="22">
        <v>3.02</v>
      </c>
      <c r="R352" s="22">
        <v>1030</v>
      </c>
      <c r="S352" s="22">
        <v>0.98</v>
      </c>
      <c r="T352" s="22">
        <v>217</v>
      </c>
      <c r="U352" s="22">
        <v>433</v>
      </c>
      <c r="V352" s="22">
        <v>137.5</v>
      </c>
      <c r="W352" s="22">
        <v>22.6</v>
      </c>
      <c r="X352" s="22">
        <v>39.4</v>
      </c>
      <c r="Y352" s="22">
        <v>48.6</v>
      </c>
      <c r="Z352" s="22">
        <v>4.5999999999999996</v>
      </c>
      <c r="AA352" s="22">
        <v>667</v>
      </c>
      <c r="AB352" s="22">
        <v>5.4</v>
      </c>
      <c r="AC352" s="22">
        <v>3.58</v>
      </c>
      <c r="AD352" s="22">
        <v>41.1</v>
      </c>
      <c r="AE352" s="22">
        <v>1.61</v>
      </c>
      <c r="AF352" s="22">
        <v>1.03</v>
      </c>
      <c r="AG352" s="22">
        <v>10.75</v>
      </c>
      <c r="AH352" s="22">
        <v>685</v>
      </c>
      <c r="AI352" s="22">
        <v>19.899999999999999</v>
      </c>
      <c r="AJ352" s="22">
        <v>72.900000000000006</v>
      </c>
      <c r="AK352" s="22">
        <v>6.75</v>
      </c>
      <c r="AL352" s="22">
        <v>655</v>
      </c>
      <c r="AM352" s="22">
        <v>41</v>
      </c>
      <c r="AN352" s="22">
        <v>15.95</v>
      </c>
      <c r="AO352" s="22">
        <v>26.7</v>
      </c>
      <c r="AP352" s="22">
        <v>0.09</v>
      </c>
      <c r="AQ352" s="22">
        <v>0.1</v>
      </c>
      <c r="AR352" s="22">
        <v>7.0000000000000007E-2</v>
      </c>
      <c r="AS352" s="22">
        <v>0.5</v>
      </c>
      <c r="AT352" s="22">
        <v>0.10299999999999999</v>
      </c>
      <c r="AU352" s="22">
        <v>2.54</v>
      </c>
      <c r="AV352" s="22">
        <v>1.2</v>
      </c>
      <c r="AW352" s="22">
        <v>0.77</v>
      </c>
      <c r="AX352" s="22">
        <v>7.0000000000000007E-2</v>
      </c>
      <c r="AY352" s="22">
        <v>0.32</v>
      </c>
      <c r="AZ352" s="22">
        <v>11.5</v>
      </c>
      <c r="BA352" s="22">
        <v>100.91</v>
      </c>
      <c r="BB352" s="22" t="s">
        <v>78</v>
      </c>
      <c r="BC352" s="22" t="s">
        <v>78</v>
      </c>
      <c r="BD352" s="22" t="s">
        <v>78</v>
      </c>
      <c r="BE352" s="22" t="s">
        <v>79</v>
      </c>
      <c r="BF352" s="22" t="s">
        <v>80</v>
      </c>
      <c r="BG352" s="22">
        <v>2.2999999999999998</v>
      </c>
      <c r="BH352" s="22" t="s">
        <v>78</v>
      </c>
      <c r="BI352" s="22">
        <v>270</v>
      </c>
      <c r="BJ352" s="22">
        <v>0.53</v>
      </c>
      <c r="BK352" s="22">
        <v>2.4E-2</v>
      </c>
      <c r="BL352" s="22">
        <v>0.08</v>
      </c>
      <c r="BM352" s="22" t="s">
        <v>91</v>
      </c>
      <c r="BN352" s="22">
        <v>2.5000000000000001E-2</v>
      </c>
      <c r="BO352" s="22">
        <v>8.0000000000000002E-3</v>
      </c>
      <c r="BP352" s="22">
        <v>2.4E-2</v>
      </c>
      <c r="BQ352" s="22" t="s">
        <v>79</v>
      </c>
      <c r="BR352" s="22">
        <v>6.3E-2</v>
      </c>
      <c r="BS352" s="22" t="s">
        <v>81</v>
      </c>
      <c r="BT352" s="22">
        <v>3.0000000000000001E-3</v>
      </c>
      <c r="BU352" s="22">
        <v>80</v>
      </c>
      <c r="BV352" s="22">
        <v>6.06</v>
      </c>
      <c r="BW352" s="22" t="s">
        <v>82</v>
      </c>
      <c r="BX352" s="22" t="s">
        <v>83</v>
      </c>
      <c r="BY352" s="22">
        <v>50</v>
      </c>
      <c r="BZ352" s="22">
        <v>13.9</v>
      </c>
      <c r="CA352" s="22">
        <v>0.09</v>
      </c>
      <c r="CB352" s="22" t="s">
        <v>84</v>
      </c>
      <c r="CC352" s="22" t="s">
        <v>81</v>
      </c>
      <c r="CD352" s="22">
        <v>1.53</v>
      </c>
      <c r="CE352" s="22" t="s">
        <v>94</v>
      </c>
      <c r="CF352" s="22" t="s">
        <v>79</v>
      </c>
      <c r="CG352" s="22" t="s">
        <v>85</v>
      </c>
      <c r="CH352" s="22">
        <v>0.46</v>
      </c>
      <c r="CI352" s="22">
        <v>0.72</v>
      </c>
      <c r="CJ352" s="22" t="s">
        <v>81</v>
      </c>
      <c r="CK352" s="22">
        <v>10</v>
      </c>
      <c r="CL352" s="22">
        <v>0.106</v>
      </c>
      <c r="CM352" s="22" t="s">
        <v>85</v>
      </c>
      <c r="CN352" s="22">
        <v>3.61</v>
      </c>
      <c r="CO352" s="22" t="s">
        <v>81</v>
      </c>
      <c r="CP352" s="22">
        <v>5.0000000000000001E-3</v>
      </c>
      <c r="CQ352" s="22" t="s">
        <v>81</v>
      </c>
      <c r="CR352" s="22" t="s">
        <v>79</v>
      </c>
      <c r="CS352" s="22" t="s">
        <v>83</v>
      </c>
      <c r="CT352" s="22" t="s">
        <v>81</v>
      </c>
      <c r="CU352" s="22" t="s">
        <v>86</v>
      </c>
      <c r="CV352" s="22">
        <v>0.01</v>
      </c>
      <c r="CW352" s="22">
        <v>0.15</v>
      </c>
      <c r="CX352" s="22" t="s">
        <v>92</v>
      </c>
      <c r="CY352" s="23" t="s">
        <v>78</v>
      </c>
    </row>
    <row r="353" spans="1:103" x14ac:dyDescent="0.2">
      <c r="A353" s="43" t="s">
        <v>459</v>
      </c>
      <c r="B353" s="44">
        <v>3</v>
      </c>
      <c r="C353" s="44">
        <v>4</v>
      </c>
      <c r="D353" s="45" t="s">
        <v>464</v>
      </c>
      <c r="E353" s="45" t="s">
        <v>77</v>
      </c>
      <c r="F353" s="36">
        <v>990050</v>
      </c>
      <c r="G353" s="22">
        <v>3060</v>
      </c>
      <c r="H353" s="22">
        <v>1925</v>
      </c>
      <c r="I353" s="22">
        <v>589</v>
      </c>
      <c r="J353" s="22">
        <v>1.82</v>
      </c>
      <c r="K353" s="22">
        <v>24.6</v>
      </c>
      <c r="L353" s="22">
        <v>9.84</v>
      </c>
      <c r="M353" s="22">
        <v>17.149999999999999</v>
      </c>
      <c r="N353" s="22">
        <v>31.5</v>
      </c>
      <c r="O353" s="22">
        <v>41.1</v>
      </c>
      <c r="P353" s="22">
        <v>16.100000000000001</v>
      </c>
      <c r="Q353" s="22">
        <v>3.95</v>
      </c>
      <c r="R353" s="22">
        <v>1420</v>
      </c>
      <c r="S353" s="22">
        <v>1.19</v>
      </c>
      <c r="T353" s="22">
        <v>385</v>
      </c>
      <c r="U353" s="22">
        <v>624</v>
      </c>
      <c r="V353" s="22">
        <v>198.5</v>
      </c>
      <c r="W353" s="22">
        <v>21.1</v>
      </c>
      <c r="X353" s="22">
        <v>34.6</v>
      </c>
      <c r="Y353" s="22">
        <v>74.599999999999994</v>
      </c>
      <c r="Z353" s="22">
        <v>5.3</v>
      </c>
      <c r="AA353" s="22">
        <v>1225</v>
      </c>
      <c r="AB353" s="22">
        <v>8.1</v>
      </c>
      <c r="AC353" s="22">
        <v>5.23</v>
      </c>
      <c r="AD353" s="22">
        <v>49.9</v>
      </c>
      <c r="AE353" s="22">
        <v>2.41</v>
      </c>
      <c r="AF353" s="22">
        <v>1.28</v>
      </c>
      <c r="AG353" s="22">
        <v>11</v>
      </c>
      <c r="AH353" s="22">
        <v>685</v>
      </c>
      <c r="AI353" s="22">
        <v>37</v>
      </c>
      <c r="AJ353" s="22">
        <v>91.1</v>
      </c>
      <c r="AK353" s="22">
        <v>8.4700000000000006</v>
      </c>
      <c r="AL353" s="22">
        <v>720</v>
      </c>
      <c r="AM353" s="22">
        <v>34.799999999999997</v>
      </c>
      <c r="AN353" s="22">
        <v>18.350000000000001</v>
      </c>
      <c r="AO353" s="22">
        <v>28.1</v>
      </c>
      <c r="AP353" s="22">
        <v>0.12</v>
      </c>
      <c r="AQ353" s="22">
        <v>0.11</v>
      </c>
      <c r="AR353" s="22">
        <v>0.01</v>
      </c>
      <c r="AS353" s="22">
        <v>0.54</v>
      </c>
      <c r="AT353" s="22">
        <v>8.5999999999999993E-2</v>
      </c>
      <c r="AU353" s="22">
        <v>3.82</v>
      </c>
      <c r="AV353" s="22">
        <v>1.18</v>
      </c>
      <c r="AW353" s="22">
        <v>0.99</v>
      </c>
      <c r="AX353" s="22">
        <v>0.14000000000000001</v>
      </c>
      <c r="AY353" s="22">
        <v>0.35</v>
      </c>
      <c r="AZ353" s="22">
        <v>12.75</v>
      </c>
      <c r="BA353" s="22">
        <v>101.35</v>
      </c>
      <c r="BB353" s="22" t="s">
        <v>78</v>
      </c>
      <c r="BC353" s="22" t="s">
        <v>78</v>
      </c>
      <c r="BD353" s="22" t="s">
        <v>78</v>
      </c>
      <c r="BE353" s="22" t="s">
        <v>79</v>
      </c>
      <c r="BF353" s="22" t="s">
        <v>80</v>
      </c>
      <c r="BG353" s="22">
        <v>2.2000000000000002</v>
      </c>
      <c r="BH353" s="22" t="s">
        <v>78</v>
      </c>
      <c r="BI353" s="22">
        <v>290</v>
      </c>
      <c r="BJ353" s="22">
        <v>0.71599999999999997</v>
      </c>
      <c r="BK353" s="22">
        <v>3.6999999999999998E-2</v>
      </c>
      <c r="BL353" s="22">
        <v>9.7000000000000003E-2</v>
      </c>
      <c r="BM353" s="22">
        <v>0.06</v>
      </c>
      <c r="BN353" s="22">
        <v>2.9000000000000001E-2</v>
      </c>
      <c r="BO353" s="22">
        <v>0.01</v>
      </c>
      <c r="BP353" s="22">
        <v>3.6999999999999998E-2</v>
      </c>
      <c r="BQ353" s="22" t="s">
        <v>79</v>
      </c>
      <c r="BR353" s="22">
        <v>9.6000000000000002E-2</v>
      </c>
      <c r="BS353" s="22" t="s">
        <v>81</v>
      </c>
      <c r="BT353" s="22">
        <v>5.0000000000000001E-3</v>
      </c>
      <c r="BU353" s="22">
        <v>120</v>
      </c>
      <c r="BV353" s="22">
        <v>8.68</v>
      </c>
      <c r="BW353" s="22" t="s">
        <v>82</v>
      </c>
      <c r="BX353" s="22" t="s">
        <v>83</v>
      </c>
      <c r="BY353" s="22">
        <v>67</v>
      </c>
      <c r="BZ353" s="22">
        <v>21.3</v>
      </c>
      <c r="CA353" s="22">
        <v>0.13</v>
      </c>
      <c r="CB353" s="22" t="s">
        <v>84</v>
      </c>
      <c r="CC353" s="22" t="s">
        <v>81</v>
      </c>
      <c r="CD353" s="22">
        <v>2.17</v>
      </c>
      <c r="CE353" s="22">
        <v>0.1</v>
      </c>
      <c r="CF353" s="22" t="s">
        <v>79</v>
      </c>
      <c r="CG353" s="22" t="s">
        <v>85</v>
      </c>
      <c r="CH353" s="22">
        <v>0.66</v>
      </c>
      <c r="CI353" s="22">
        <v>0.93</v>
      </c>
      <c r="CJ353" s="22">
        <v>8.0000000000000002E-3</v>
      </c>
      <c r="CK353" s="22">
        <v>20</v>
      </c>
      <c r="CL353" s="22">
        <v>0.16700000000000001</v>
      </c>
      <c r="CM353" s="22" t="s">
        <v>85</v>
      </c>
      <c r="CN353" s="22">
        <v>3.71</v>
      </c>
      <c r="CO353" s="22" t="s">
        <v>81</v>
      </c>
      <c r="CP353" s="22">
        <v>6.0000000000000001E-3</v>
      </c>
      <c r="CQ353" s="22" t="s">
        <v>81</v>
      </c>
      <c r="CR353" s="22" t="s">
        <v>79</v>
      </c>
      <c r="CS353" s="22" t="s">
        <v>83</v>
      </c>
      <c r="CT353" s="22" t="s">
        <v>81</v>
      </c>
      <c r="CU353" s="22" t="s">
        <v>86</v>
      </c>
      <c r="CV353" s="22" t="s">
        <v>78</v>
      </c>
      <c r="CW353" s="22">
        <v>0.191</v>
      </c>
      <c r="CX353" s="22" t="s">
        <v>92</v>
      </c>
      <c r="CY353" s="23" t="s">
        <v>78</v>
      </c>
    </row>
    <row r="354" spans="1:103" x14ac:dyDescent="0.2">
      <c r="A354" s="43" t="s">
        <v>459</v>
      </c>
      <c r="B354" s="44">
        <v>4</v>
      </c>
      <c r="C354" s="44">
        <v>5</v>
      </c>
      <c r="D354" s="45" t="s">
        <v>465</v>
      </c>
      <c r="E354" s="45" t="s">
        <v>77</v>
      </c>
      <c r="F354" s="36">
        <v>990050</v>
      </c>
      <c r="G354" s="22">
        <v>3900</v>
      </c>
      <c r="H354" s="22">
        <v>2570</v>
      </c>
      <c r="I354" s="22">
        <v>293</v>
      </c>
      <c r="J354" s="22">
        <v>0.94</v>
      </c>
      <c r="K354" s="22">
        <v>34.200000000000003</v>
      </c>
      <c r="L354" s="22">
        <v>13.2</v>
      </c>
      <c r="M354" s="22">
        <v>25.6</v>
      </c>
      <c r="N354" s="22">
        <v>38.9</v>
      </c>
      <c r="O354" s="22">
        <v>61</v>
      </c>
      <c r="P354" s="22">
        <v>19</v>
      </c>
      <c r="Q354" s="22">
        <v>5.57</v>
      </c>
      <c r="R354" s="22">
        <v>1845</v>
      </c>
      <c r="S354" s="22">
        <v>1.29</v>
      </c>
      <c r="T354" s="22">
        <v>657</v>
      </c>
      <c r="U354" s="22">
        <v>892</v>
      </c>
      <c r="V354" s="22">
        <v>278</v>
      </c>
      <c r="W354" s="22">
        <v>17.100000000000001</v>
      </c>
      <c r="X354" s="22">
        <v>43.2</v>
      </c>
      <c r="Y354" s="22">
        <v>110</v>
      </c>
      <c r="Z354" s="22">
        <v>6.2</v>
      </c>
      <c r="AA354" s="22">
        <v>2190</v>
      </c>
      <c r="AB354" s="22">
        <v>18.899999999999999</v>
      </c>
      <c r="AC354" s="22">
        <v>7.46</v>
      </c>
      <c r="AD354" s="22">
        <v>59.2</v>
      </c>
      <c r="AE354" s="22">
        <v>3.97</v>
      </c>
      <c r="AF354" s="22">
        <v>1.6</v>
      </c>
      <c r="AG354" s="22">
        <v>9.11</v>
      </c>
      <c r="AH354" s="22">
        <v>762</v>
      </c>
      <c r="AI354" s="22">
        <v>25.3</v>
      </c>
      <c r="AJ354" s="22">
        <v>129</v>
      </c>
      <c r="AK354" s="22">
        <v>9.74</v>
      </c>
      <c r="AL354" s="22">
        <v>857</v>
      </c>
      <c r="AM354" s="22">
        <v>25.4</v>
      </c>
      <c r="AN354" s="22">
        <v>20.7</v>
      </c>
      <c r="AO354" s="22">
        <v>30.8</v>
      </c>
      <c r="AP354" s="22">
        <v>0.15</v>
      </c>
      <c r="AQ354" s="22">
        <v>0.11</v>
      </c>
      <c r="AR354" s="22">
        <v>0.03</v>
      </c>
      <c r="AS354" s="22">
        <v>0.82</v>
      </c>
      <c r="AT354" s="22">
        <v>4.2999999999999997E-2</v>
      </c>
      <c r="AU354" s="22">
        <v>6.5</v>
      </c>
      <c r="AV354" s="22">
        <v>1.28</v>
      </c>
      <c r="AW354" s="22">
        <v>1.36</v>
      </c>
      <c r="AX354" s="22">
        <v>0.26</v>
      </c>
      <c r="AY354" s="22">
        <v>0.45</v>
      </c>
      <c r="AZ354" s="22">
        <v>13.2</v>
      </c>
      <c r="BA354" s="22">
        <v>101.1</v>
      </c>
      <c r="BB354" s="22" t="s">
        <v>78</v>
      </c>
      <c r="BC354" s="22" t="s">
        <v>78</v>
      </c>
      <c r="BD354" s="22" t="s">
        <v>78</v>
      </c>
      <c r="BE354" s="22">
        <v>7</v>
      </c>
      <c r="BF354" s="22" t="s">
        <v>80</v>
      </c>
      <c r="BG354" s="22">
        <v>1.9</v>
      </c>
      <c r="BH354" s="22" t="s">
        <v>78</v>
      </c>
      <c r="BI354" s="22">
        <v>320</v>
      </c>
      <c r="BJ354" s="22">
        <v>0.17799999999999999</v>
      </c>
      <c r="BK354" s="22">
        <v>2.1000000000000001E-2</v>
      </c>
      <c r="BL354" s="22">
        <v>5.7000000000000002E-2</v>
      </c>
      <c r="BM354" s="22">
        <v>0.05</v>
      </c>
      <c r="BN354" s="22">
        <v>0.01</v>
      </c>
      <c r="BO354" s="22">
        <v>4.0000000000000001E-3</v>
      </c>
      <c r="BP354" s="22">
        <v>1.2E-2</v>
      </c>
      <c r="BQ354" s="22" t="s">
        <v>79</v>
      </c>
      <c r="BR354" s="22">
        <v>3.5999999999999997E-2</v>
      </c>
      <c r="BS354" s="22" t="s">
        <v>81</v>
      </c>
      <c r="BT354" s="22">
        <v>2E-3</v>
      </c>
      <c r="BU354" s="22">
        <v>70</v>
      </c>
      <c r="BV354" s="22">
        <v>3.71</v>
      </c>
      <c r="BW354" s="22" t="s">
        <v>82</v>
      </c>
      <c r="BX354" s="22" t="s">
        <v>83</v>
      </c>
      <c r="BY354" s="22">
        <v>56</v>
      </c>
      <c r="BZ354" s="22">
        <v>7.7</v>
      </c>
      <c r="CA354" s="22">
        <v>0.08</v>
      </c>
      <c r="CB354" s="22" t="s">
        <v>84</v>
      </c>
      <c r="CC354" s="22" t="s">
        <v>81</v>
      </c>
      <c r="CD354" s="22">
        <v>0.79</v>
      </c>
      <c r="CE354" s="22" t="s">
        <v>94</v>
      </c>
      <c r="CF354" s="22" t="s">
        <v>79</v>
      </c>
      <c r="CG354" s="22" t="s">
        <v>85</v>
      </c>
      <c r="CH354" s="22">
        <v>0.252</v>
      </c>
      <c r="CI354" s="22">
        <v>0.52</v>
      </c>
      <c r="CJ354" s="22" t="s">
        <v>81</v>
      </c>
      <c r="CK354" s="22">
        <v>20</v>
      </c>
      <c r="CL354" s="22">
        <v>5.5E-2</v>
      </c>
      <c r="CM354" s="22" t="s">
        <v>85</v>
      </c>
      <c r="CN354" s="22">
        <v>3.75</v>
      </c>
      <c r="CO354" s="22" t="s">
        <v>81</v>
      </c>
      <c r="CP354" s="22">
        <v>2E-3</v>
      </c>
      <c r="CQ354" s="22" t="s">
        <v>81</v>
      </c>
      <c r="CR354" s="22" t="s">
        <v>79</v>
      </c>
      <c r="CS354" s="22" t="s">
        <v>83</v>
      </c>
      <c r="CT354" s="22" t="s">
        <v>81</v>
      </c>
      <c r="CU354" s="22" t="s">
        <v>86</v>
      </c>
      <c r="CV354" s="22" t="s">
        <v>78</v>
      </c>
      <c r="CW354" s="22">
        <v>6.2E-2</v>
      </c>
      <c r="CX354" s="22" t="s">
        <v>92</v>
      </c>
      <c r="CY354" s="23">
        <v>0.01</v>
      </c>
    </row>
    <row r="355" spans="1:103" x14ac:dyDescent="0.2">
      <c r="A355" s="43" t="s">
        <v>459</v>
      </c>
      <c r="B355" s="44">
        <v>5</v>
      </c>
      <c r="C355" s="44">
        <v>6</v>
      </c>
      <c r="D355" s="45" t="s">
        <v>466</v>
      </c>
      <c r="E355" s="45" t="s">
        <v>77</v>
      </c>
      <c r="F355" s="36">
        <v>990050</v>
      </c>
      <c r="G355" s="22">
        <v>3890</v>
      </c>
      <c r="H355" s="22">
        <v>2280</v>
      </c>
      <c r="I355" s="22">
        <v>213</v>
      </c>
      <c r="J355" s="22">
        <v>0.63</v>
      </c>
      <c r="K355" s="22">
        <v>35.4</v>
      </c>
      <c r="L355" s="22">
        <v>14.3</v>
      </c>
      <c r="M355" s="22">
        <v>27.2</v>
      </c>
      <c r="N355" s="22">
        <v>44</v>
      </c>
      <c r="O355" s="22">
        <v>65.400000000000006</v>
      </c>
      <c r="P355" s="22">
        <v>21.9</v>
      </c>
      <c r="Q355" s="22">
        <v>5.76</v>
      </c>
      <c r="R355" s="22">
        <v>1780</v>
      </c>
      <c r="S355" s="22">
        <v>1.48</v>
      </c>
      <c r="T355" s="22">
        <v>706</v>
      </c>
      <c r="U355" s="22">
        <v>937</v>
      </c>
      <c r="V355" s="22">
        <v>286</v>
      </c>
      <c r="W355" s="22">
        <v>17.600000000000001</v>
      </c>
      <c r="X355" s="22">
        <v>50.6</v>
      </c>
      <c r="Y355" s="22">
        <v>113.5</v>
      </c>
      <c r="Z355" s="22">
        <v>7.9</v>
      </c>
      <c r="AA355" s="22">
        <v>2490</v>
      </c>
      <c r="AB355" s="22">
        <v>21.1</v>
      </c>
      <c r="AC355" s="22">
        <v>7.65</v>
      </c>
      <c r="AD355" s="22">
        <v>58.8</v>
      </c>
      <c r="AE355" s="22">
        <v>4.9000000000000004</v>
      </c>
      <c r="AF355" s="22">
        <v>1.81</v>
      </c>
      <c r="AG355" s="22">
        <v>7.96</v>
      </c>
      <c r="AH355" s="22">
        <v>867</v>
      </c>
      <c r="AI355" s="22">
        <v>245</v>
      </c>
      <c r="AJ355" s="22">
        <v>137.5</v>
      </c>
      <c r="AK355" s="22">
        <v>11.2</v>
      </c>
      <c r="AL355" s="22">
        <v>1015</v>
      </c>
      <c r="AM355" s="22">
        <v>20.8</v>
      </c>
      <c r="AN355" s="22">
        <v>20.7</v>
      </c>
      <c r="AO355" s="22">
        <v>32.6</v>
      </c>
      <c r="AP355" s="22">
        <v>0.13</v>
      </c>
      <c r="AQ355" s="22">
        <v>0.1</v>
      </c>
      <c r="AR355" s="22">
        <v>0.04</v>
      </c>
      <c r="AS355" s="22">
        <v>1.05</v>
      </c>
      <c r="AT355" s="22">
        <v>0.03</v>
      </c>
      <c r="AU355" s="22">
        <v>7.66</v>
      </c>
      <c r="AV355" s="22">
        <v>1.02</v>
      </c>
      <c r="AW355" s="22">
        <v>1.56</v>
      </c>
      <c r="AX355" s="22">
        <v>0.28999999999999998</v>
      </c>
      <c r="AY355" s="22">
        <v>0.42</v>
      </c>
      <c r="AZ355" s="22">
        <v>13.25</v>
      </c>
      <c r="BA355" s="22">
        <v>99.65</v>
      </c>
      <c r="BB355" s="22" t="s">
        <v>78</v>
      </c>
      <c r="BC355" s="22" t="s">
        <v>78</v>
      </c>
      <c r="BD355" s="22" t="s">
        <v>78</v>
      </c>
      <c r="BE355" s="22">
        <v>6</v>
      </c>
      <c r="BF355" s="22" t="s">
        <v>80</v>
      </c>
      <c r="BG355" s="22">
        <v>2.1</v>
      </c>
      <c r="BH355" s="22" t="s">
        <v>78</v>
      </c>
      <c r="BI355" s="22">
        <v>270</v>
      </c>
      <c r="BJ355" s="22">
        <v>0.104</v>
      </c>
      <c r="BK355" s="22">
        <v>1.9E-2</v>
      </c>
      <c r="BL355" s="22">
        <v>4.4999999999999998E-2</v>
      </c>
      <c r="BM355" s="22" t="s">
        <v>91</v>
      </c>
      <c r="BN355" s="22">
        <v>0.01</v>
      </c>
      <c r="BO355" s="22" t="s">
        <v>92</v>
      </c>
      <c r="BP355" s="22">
        <v>8.9999999999999993E-3</v>
      </c>
      <c r="BQ355" s="22" t="s">
        <v>79</v>
      </c>
      <c r="BR355" s="22">
        <v>2.8000000000000001E-2</v>
      </c>
      <c r="BS355" s="22" t="s">
        <v>81</v>
      </c>
      <c r="BT355" s="22" t="s">
        <v>83</v>
      </c>
      <c r="BU355" s="22">
        <v>70</v>
      </c>
      <c r="BV355" s="22">
        <v>4.25</v>
      </c>
      <c r="BW355" s="22" t="s">
        <v>82</v>
      </c>
      <c r="BX355" s="22" t="s">
        <v>83</v>
      </c>
      <c r="BY355" s="22">
        <v>81</v>
      </c>
      <c r="BZ355" s="22">
        <v>3.4</v>
      </c>
      <c r="CA355" s="22">
        <v>0.05</v>
      </c>
      <c r="CB355" s="22" t="s">
        <v>84</v>
      </c>
      <c r="CC355" s="22">
        <v>8.9999999999999993E-3</v>
      </c>
      <c r="CD355" s="22">
        <v>0.83</v>
      </c>
      <c r="CE355" s="22" t="s">
        <v>94</v>
      </c>
      <c r="CF355" s="22" t="s">
        <v>79</v>
      </c>
      <c r="CG355" s="22" t="s">
        <v>85</v>
      </c>
      <c r="CH355" s="22">
        <v>0.26100000000000001</v>
      </c>
      <c r="CI355" s="22">
        <v>0.39</v>
      </c>
      <c r="CJ355" s="22" t="s">
        <v>81</v>
      </c>
      <c r="CK355" s="22">
        <v>20</v>
      </c>
      <c r="CL355" s="22">
        <v>5.8000000000000003E-2</v>
      </c>
      <c r="CM355" s="22" t="s">
        <v>85</v>
      </c>
      <c r="CN355" s="22">
        <v>3.29</v>
      </c>
      <c r="CO355" s="22" t="s">
        <v>81</v>
      </c>
      <c r="CP355" s="22">
        <v>2E-3</v>
      </c>
      <c r="CQ355" s="22" t="s">
        <v>81</v>
      </c>
      <c r="CR355" s="22" t="s">
        <v>79</v>
      </c>
      <c r="CS355" s="22" t="s">
        <v>83</v>
      </c>
      <c r="CT355" s="22" t="s">
        <v>81</v>
      </c>
      <c r="CU355" s="22" t="s">
        <v>86</v>
      </c>
      <c r="CV355" s="22" t="s">
        <v>78</v>
      </c>
      <c r="CW355" s="22">
        <v>5.2999999999999999E-2</v>
      </c>
      <c r="CX355" s="22" t="s">
        <v>92</v>
      </c>
      <c r="CY355" s="23">
        <v>0.01</v>
      </c>
    </row>
    <row r="356" spans="1:103" x14ac:dyDescent="0.2">
      <c r="A356" s="43" t="s">
        <v>459</v>
      </c>
      <c r="B356" s="44">
        <v>6</v>
      </c>
      <c r="C356" s="44">
        <v>7</v>
      </c>
      <c r="D356" s="45" t="s">
        <v>467</v>
      </c>
      <c r="E356" s="45" t="s">
        <v>77</v>
      </c>
      <c r="F356" s="36">
        <v>990050</v>
      </c>
      <c r="G356" s="22">
        <v>4210</v>
      </c>
      <c r="H356" s="22">
        <v>2480</v>
      </c>
      <c r="I356" s="22">
        <v>177</v>
      </c>
      <c r="J356" s="22">
        <v>0.68</v>
      </c>
      <c r="K356" s="22">
        <v>36.299999999999997</v>
      </c>
      <c r="L356" s="22">
        <v>14.95</v>
      </c>
      <c r="M356" s="22">
        <v>27.9</v>
      </c>
      <c r="N356" s="22">
        <v>44.2</v>
      </c>
      <c r="O356" s="22">
        <v>67.5</v>
      </c>
      <c r="P356" s="22">
        <v>21.4</v>
      </c>
      <c r="Q356" s="22">
        <v>5.89</v>
      </c>
      <c r="R356" s="22">
        <v>1875</v>
      </c>
      <c r="S356" s="22">
        <v>1.53</v>
      </c>
      <c r="T356" s="22">
        <v>702</v>
      </c>
      <c r="U356" s="22">
        <v>1005</v>
      </c>
      <c r="V356" s="22">
        <v>305</v>
      </c>
      <c r="W356" s="22">
        <v>15</v>
      </c>
      <c r="X356" s="22">
        <v>53.6</v>
      </c>
      <c r="Y356" s="22">
        <v>118.5</v>
      </c>
      <c r="Z356" s="22">
        <v>8.4</v>
      </c>
      <c r="AA356" s="22">
        <v>2590</v>
      </c>
      <c r="AB356" s="22">
        <v>20.6</v>
      </c>
      <c r="AC356" s="22">
        <v>8.01</v>
      </c>
      <c r="AD356" s="22">
        <v>60.4</v>
      </c>
      <c r="AE356" s="22">
        <v>4.7</v>
      </c>
      <c r="AF356" s="22">
        <v>1.91</v>
      </c>
      <c r="AG356" s="22">
        <v>7.61</v>
      </c>
      <c r="AH356" s="22">
        <v>837</v>
      </c>
      <c r="AI356" s="22">
        <v>11.6</v>
      </c>
      <c r="AJ356" s="22">
        <v>142</v>
      </c>
      <c r="AK356" s="22">
        <v>11.3</v>
      </c>
      <c r="AL356" s="22">
        <v>947</v>
      </c>
      <c r="AM356" s="22">
        <v>20.6</v>
      </c>
      <c r="AN356" s="22">
        <v>21.1</v>
      </c>
      <c r="AO356" s="22">
        <v>32.5</v>
      </c>
      <c r="AP356" s="22">
        <v>0.15</v>
      </c>
      <c r="AQ356" s="22">
        <v>0.12</v>
      </c>
      <c r="AR356" s="22">
        <v>0.04</v>
      </c>
      <c r="AS356" s="22">
        <v>1.02</v>
      </c>
      <c r="AT356" s="22">
        <v>2.5999999999999999E-2</v>
      </c>
      <c r="AU356" s="22">
        <v>7.5</v>
      </c>
      <c r="AV356" s="22">
        <v>1.22</v>
      </c>
      <c r="AW356" s="22">
        <v>1.58</v>
      </c>
      <c r="AX356" s="22">
        <v>0.3</v>
      </c>
      <c r="AY356" s="22">
        <v>0.47</v>
      </c>
      <c r="AZ356" s="22">
        <v>13.4</v>
      </c>
      <c r="BA356" s="22">
        <v>100.03</v>
      </c>
      <c r="BB356" s="22" t="s">
        <v>78</v>
      </c>
      <c r="BC356" s="22" t="s">
        <v>78</v>
      </c>
      <c r="BD356" s="22" t="s">
        <v>78</v>
      </c>
      <c r="BE356" s="22">
        <v>6</v>
      </c>
      <c r="BF356" s="22" t="s">
        <v>80</v>
      </c>
      <c r="BG356" s="22">
        <v>2.2999999999999998</v>
      </c>
      <c r="BH356" s="22" t="s">
        <v>78</v>
      </c>
      <c r="BI356" s="22">
        <v>260</v>
      </c>
      <c r="BJ356" s="22">
        <v>9.1999999999999998E-2</v>
      </c>
      <c r="BK356" s="22">
        <v>1.9E-2</v>
      </c>
      <c r="BL356" s="22">
        <v>4.5999999999999999E-2</v>
      </c>
      <c r="BM356" s="22">
        <v>0.04</v>
      </c>
      <c r="BN356" s="22">
        <v>8.9999999999999993E-3</v>
      </c>
      <c r="BO356" s="22">
        <v>4.0000000000000001E-3</v>
      </c>
      <c r="BP356" s="22">
        <v>8.9999999999999993E-3</v>
      </c>
      <c r="BQ356" s="22" t="s">
        <v>79</v>
      </c>
      <c r="BR356" s="22">
        <v>2.8000000000000001E-2</v>
      </c>
      <c r="BS356" s="22" t="s">
        <v>81</v>
      </c>
      <c r="BT356" s="22" t="s">
        <v>83</v>
      </c>
      <c r="BU356" s="22">
        <v>40</v>
      </c>
      <c r="BV356" s="22">
        <v>3.49</v>
      </c>
      <c r="BW356" s="22" t="s">
        <v>82</v>
      </c>
      <c r="BX356" s="22" t="s">
        <v>83</v>
      </c>
      <c r="BY356" s="22">
        <v>72</v>
      </c>
      <c r="BZ356" s="22">
        <v>3.9</v>
      </c>
      <c r="CA356" s="22">
        <v>0.06</v>
      </c>
      <c r="CB356" s="22" t="s">
        <v>84</v>
      </c>
      <c r="CC356" s="22" t="s">
        <v>81</v>
      </c>
      <c r="CD356" s="22">
        <v>0.75</v>
      </c>
      <c r="CE356" s="22" t="s">
        <v>94</v>
      </c>
      <c r="CF356" s="22" t="s">
        <v>79</v>
      </c>
      <c r="CG356" s="22" t="s">
        <v>85</v>
      </c>
      <c r="CH356" s="22">
        <v>0.23200000000000001</v>
      </c>
      <c r="CI356" s="22">
        <v>0.34</v>
      </c>
      <c r="CJ356" s="22" t="s">
        <v>81</v>
      </c>
      <c r="CK356" s="22">
        <v>20</v>
      </c>
      <c r="CL356" s="22">
        <v>5.0999999999999997E-2</v>
      </c>
      <c r="CM356" s="22" t="s">
        <v>85</v>
      </c>
      <c r="CN356" s="22">
        <v>3.55</v>
      </c>
      <c r="CO356" s="22" t="s">
        <v>81</v>
      </c>
      <c r="CP356" s="22">
        <v>2E-3</v>
      </c>
      <c r="CQ356" s="22" t="s">
        <v>81</v>
      </c>
      <c r="CR356" s="22" t="s">
        <v>79</v>
      </c>
      <c r="CS356" s="22" t="s">
        <v>83</v>
      </c>
      <c r="CT356" s="22" t="s">
        <v>81</v>
      </c>
      <c r="CU356" s="22" t="s">
        <v>86</v>
      </c>
      <c r="CV356" s="22" t="s">
        <v>78</v>
      </c>
      <c r="CW356" s="22">
        <v>5.8000000000000003E-2</v>
      </c>
      <c r="CX356" s="22" t="s">
        <v>92</v>
      </c>
      <c r="CY356" s="23">
        <v>0.01</v>
      </c>
    </row>
    <row r="357" spans="1:103" x14ac:dyDescent="0.2">
      <c r="A357" s="43" t="s">
        <v>459</v>
      </c>
      <c r="B357" s="44">
        <v>7</v>
      </c>
      <c r="C357" s="44">
        <v>8</v>
      </c>
      <c r="D357" s="45" t="s">
        <v>468</v>
      </c>
      <c r="E357" s="45" t="s">
        <v>77</v>
      </c>
      <c r="F357" s="36">
        <v>990050</v>
      </c>
      <c r="G357" s="22">
        <v>4200</v>
      </c>
      <c r="H357" s="22">
        <v>1830</v>
      </c>
      <c r="I357" s="22">
        <v>118</v>
      </c>
      <c r="J357" s="22">
        <v>0.52</v>
      </c>
      <c r="K357" s="22">
        <v>38.6</v>
      </c>
      <c r="L357" s="22">
        <v>15.8</v>
      </c>
      <c r="M357" s="22">
        <v>28</v>
      </c>
      <c r="N357" s="22">
        <v>44.1</v>
      </c>
      <c r="O357" s="22">
        <v>69.099999999999994</v>
      </c>
      <c r="P357" s="22">
        <v>22.5</v>
      </c>
      <c r="Q357" s="22">
        <v>6.49</v>
      </c>
      <c r="R357" s="22">
        <v>1450</v>
      </c>
      <c r="S357" s="22">
        <v>1.68</v>
      </c>
      <c r="T357" s="22">
        <v>587</v>
      </c>
      <c r="U357" s="22">
        <v>899</v>
      </c>
      <c r="V357" s="22">
        <v>256</v>
      </c>
      <c r="W357" s="22">
        <v>16.899999999999999</v>
      </c>
      <c r="X357" s="22">
        <v>61.4</v>
      </c>
      <c r="Y357" s="22">
        <v>115.5</v>
      </c>
      <c r="Z357" s="22">
        <v>8.8000000000000007</v>
      </c>
      <c r="AA357" s="22">
        <v>2620</v>
      </c>
      <c r="AB357" s="22">
        <v>19.899999999999999</v>
      </c>
      <c r="AC357" s="22">
        <v>8.18</v>
      </c>
      <c r="AD357" s="22">
        <v>54.5</v>
      </c>
      <c r="AE357" s="22">
        <v>4.92</v>
      </c>
      <c r="AF357" s="22">
        <v>2.12</v>
      </c>
      <c r="AG357" s="22">
        <v>6.57</v>
      </c>
      <c r="AH357" s="22">
        <v>872</v>
      </c>
      <c r="AI357" s="22">
        <v>10</v>
      </c>
      <c r="AJ357" s="22">
        <v>158</v>
      </c>
      <c r="AK357" s="22">
        <v>12.7</v>
      </c>
      <c r="AL357" s="22">
        <v>1015</v>
      </c>
      <c r="AM357" s="22">
        <v>20.399999999999999</v>
      </c>
      <c r="AN357" s="22">
        <v>21.7</v>
      </c>
      <c r="AO357" s="22">
        <v>32.4</v>
      </c>
      <c r="AP357" s="22">
        <v>0.16</v>
      </c>
      <c r="AQ357" s="22">
        <v>0.12</v>
      </c>
      <c r="AR357" s="22">
        <v>0.05</v>
      </c>
      <c r="AS357" s="22">
        <v>1.32</v>
      </c>
      <c r="AT357" s="22">
        <v>1.7999999999999999E-2</v>
      </c>
      <c r="AU357" s="22">
        <v>7.98</v>
      </c>
      <c r="AV357" s="22">
        <v>0.89</v>
      </c>
      <c r="AW357" s="22">
        <v>1.64</v>
      </c>
      <c r="AX357" s="22">
        <v>0.3</v>
      </c>
      <c r="AY357" s="22">
        <v>0.48</v>
      </c>
      <c r="AZ357" s="22">
        <v>12.75</v>
      </c>
      <c r="BA357" s="22">
        <v>100.21</v>
      </c>
      <c r="BB357" s="22" t="s">
        <v>78</v>
      </c>
      <c r="BC357" s="22" t="s">
        <v>78</v>
      </c>
      <c r="BD357" s="22" t="s">
        <v>78</v>
      </c>
      <c r="BE357" s="22">
        <v>9</v>
      </c>
      <c r="BF357" s="22" t="s">
        <v>80</v>
      </c>
      <c r="BG357" s="22">
        <v>1.9</v>
      </c>
      <c r="BH357" s="22" t="s">
        <v>78</v>
      </c>
      <c r="BI357" s="22">
        <v>340</v>
      </c>
      <c r="BJ357" s="22">
        <v>0.06</v>
      </c>
      <c r="BK357" s="22">
        <v>1.2999999999999999E-2</v>
      </c>
      <c r="BL357" s="22">
        <v>4.5999999999999999E-2</v>
      </c>
      <c r="BM357" s="22">
        <v>0.04</v>
      </c>
      <c r="BN357" s="22">
        <v>7.0000000000000001E-3</v>
      </c>
      <c r="BO357" s="22">
        <v>4.0000000000000001E-3</v>
      </c>
      <c r="BP357" s="22">
        <v>8.0000000000000002E-3</v>
      </c>
      <c r="BQ357" s="22" t="s">
        <v>79</v>
      </c>
      <c r="BR357" s="22">
        <v>0.03</v>
      </c>
      <c r="BS357" s="22" t="s">
        <v>81</v>
      </c>
      <c r="BT357" s="22" t="s">
        <v>83</v>
      </c>
      <c r="BU357" s="22">
        <v>70</v>
      </c>
      <c r="BV357" s="22">
        <v>3.05</v>
      </c>
      <c r="BW357" s="22" t="s">
        <v>82</v>
      </c>
      <c r="BX357" s="22" t="s">
        <v>83</v>
      </c>
      <c r="BY357" s="22">
        <v>77</v>
      </c>
      <c r="BZ357" s="22">
        <v>3.3</v>
      </c>
      <c r="CA357" s="22">
        <v>0.04</v>
      </c>
      <c r="CB357" s="22" t="s">
        <v>84</v>
      </c>
      <c r="CC357" s="22" t="s">
        <v>81</v>
      </c>
      <c r="CD357" s="22">
        <v>0.67</v>
      </c>
      <c r="CE357" s="22" t="s">
        <v>94</v>
      </c>
      <c r="CF357" s="22" t="s">
        <v>79</v>
      </c>
      <c r="CG357" s="22" t="s">
        <v>85</v>
      </c>
      <c r="CH357" s="22">
        <v>0.20899999999999999</v>
      </c>
      <c r="CI357" s="22">
        <v>0.35</v>
      </c>
      <c r="CJ357" s="22" t="s">
        <v>81</v>
      </c>
      <c r="CK357" s="22">
        <v>10</v>
      </c>
      <c r="CL357" s="22">
        <v>4.3999999999999997E-2</v>
      </c>
      <c r="CM357" s="22" t="s">
        <v>85</v>
      </c>
      <c r="CN357" s="22">
        <v>3.92</v>
      </c>
      <c r="CO357" s="22" t="s">
        <v>81</v>
      </c>
      <c r="CP357" s="22" t="s">
        <v>83</v>
      </c>
      <c r="CQ357" s="22" t="s">
        <v>81</v>
      </c>
      <c r="CR357" s="22" t="s">
        <v>79</v>
      </c>
      <c r="CS357" s="22" t="s">
        <v>83</v>
      </c>
      <c r="CT357" s="22" t="s">
        <v>81</v>
      </c>
      <c r="CU357" s="22" t="s">
        <v>86</v>
      </c>
      <c r="CV357" s="22" t="s">
        <v>78</v>
      </c>
      <c r="CW357" s="22">
        <v>5.5E-2</v>
      </c>
      <c r="CX357" s="22" t="s">
        <v>92</v>
      </c>
      <c r="CY357" s="23">
        <v>0.01</v>
      </c>
    </row>
    <row r="358" spans="1:103" x14ac:dyDescent="0.2">
      <c r="A358" s="43" t="s">
        <v>459</v>
      </c>
      <c r="B358" s="44">
        <v>8</v>
      </c>
      <c r="C358" s="44">
        <v>9</v>
      </c>
      <c r="D358" s="45" t="s">
        <v>469</v>
      </c>
      <c r="E358" s="45" t="s">
        <v>77</v>
      </c>
      <c r="F358" s="36">
        <v>990050</v>
      </c>
      <c r="G358" s="22">
        <v>4000</v>
      </c>
      <c r="H358" s="22">
        <v>2010</v>
      </c>
      <c r="I358" s="22">
        <v>127</v>
      </c>
      <c r="J358" s="22">
        <v>0.34</v>
      </c>
      <c r="K358" s="22">
        <v>41</v>
      </c>
      <c r="L358" s="22">
        <v>16.3</v>
      </c>
      <c r="M358" s="22">
        <v>31</v>
      </c>
      <c r="N358" s="22">
        <v>40.1</v>
      </c>
      <c r="O358" s="22">
        <v>74.900000000000006</v>
      </c>
      <c r="P358" s="22">
        <v>18.899999999999999</v>
      </c>
      <c r="Q358" s="22">
        <v>6.62</v>
      </c>
      <c r="R358" s="22">
        <v>1480</v>
      </c>
      <c r="S358" s="22">
        <v>1.84</v>
      </c>
      <c r="T358" s="22">
        <v>605</v>
      </c>
      <c r="U358" s="22">
        <v>966</v>
      </c>
      <c r="V358" s="22">
        <v>271</v>
      </c>
      <c r="W358" s="22">
        <v>13.8</v>
      </c>
      <c r="X358" s="22">
        <v>50.5</v>
      </c>
      <c r="Y358" s="22">
        <v>125</v>
      </c>
      <c r="Z358" s="22">
        <v>8.6999999999999993</v>
      </c>
      <c r="AA358" s="22">
        <v>2680</v>
      </c>
      <c r="AB358" s="22">
        <v>23.3</v>
      </c>
      <c r="AC358" s="22">
        <v>8.69</v>
      </c>
      <c r="AD358" s="22">
        <v>64.8</v>
      </c>
      <c r="AE358" s="22">
        <v>4.8899999999999997</v>
      </c>
      <c r="AF358" s="22">
        <v>2.16</v>
      </c>
      <c r="AG358" s="22">
        <v>6.3</v>
      </c>
      <c r="AH358" s="22">
        <v>845</v>
      </c>
      <c r="AI358" s="22">
        <v>7.3</v>
      </c>
      <c r="AJ358" s="22">
        <v>163</v>
      </c>
      <c r="AK358" s="22">
        <v>12.25</v>
      </c>
      <c r="AL358" s="22">
        <v>815</v>
      </c>
      <c r="AM358" s="22">
        <v>19.3</v>
      </c>
      <c r="AN358" s="22">
        <v>20.3</v>
      </c>
      <c r="AO358" s="22">
        <v>34.5</v>
      </c>
      <c r="AP358" s="22">
        <v>0.14000000000000001</v>
      </c>
      <c r="AQ358" s="22">
        <v>0.11</v>
      </c>
      <c r="AR358" s="22">
        <v>0.05</v>
      </c>
      <c r="AS358" s="22">
        <v>1.18</v>
      </c>
      <c r="AT358" s="22">
        <v>2.1000000000000001E-2</v>
      </c>
      <c r="AU358" s="22">
        <v>8.52</v>
      </c>
      <c r="AV358" s="22">
        <v>0.92</v>
      </c>
      <c r="AW358" s="22">
        <v>1.8</v>
      </c>
      <c r="AX358" s="22">
        <v>0.34</v>
      </c>
      <c r="AY358" s="22">
        <v>0.48</v>
      </c>
      <c r="AZ358" s="22">
        <v>12.5</v>
      </c>
      <c r="BA358" s="22">
        <v>100.16</v>
      </c>
      <c r="BB358" s="22" t="s">
        <v>78</v>
      </c>
      <c r="BC358" s="22" t="s">
        <v>78</v>
      </c>
      <c r="BD358" s="22" t="s">
        <v>78</v>
      </c>
      <c r="BE358" s="22">
        <v>8</v>
      </c>
      <c r="BF358" s="22" t="s">
        <v>80</v>
      </c>
      <c r="BG358" s="22">
        <v>1.7</v>
      </c>
      <c r="BH358" s="22" t="s">
        <v>78</v>
      </c>
      <c r="BI358" s="22">
        <v>280</v>
      </c>
      <c r="BJ358" s="22">
        <v>6.4000000000000001E-2</v>
      </c>
      <c r="BK358" s="22">
        <v>1.2E-2</v>
      </c>
      <c r="BL358" s="22">
        <v>3.7999999999999999E-2</v>
      </c>
      <c r="BM358" s="22" t="s">
        <v>91</v>
      </c>
      <c r="BN358" s="22">
        <v>0.01</v>
      </c>
      <c r="BO358" s="22">
        <v>4.0000000000000001E-3</v>
      </c>
      <c r="BP358" s="22">
        <v>1.2999999999999999E-2</v>
      </c>
      <c r="BQ358" s="22">
        <v>5</v>
      </c>
      <c r="BR358" s="22">
        <v>3.1E-2</v>
      </c>
      <c r="BS358" s="22" t="s">
        <v>81</v>
      </c>
      <c r="BT358" s="22">
        <v>2E-3</v>
      </c>
      <c r="BU358" s="22">
        <v>70</v>
      </c>
      <c r="BV358" s="22">
        <v>3.64</v>
      </c>
      <c r="BW358" s="22" t="s">
        <v>82</v>
      </c>
      <c r="BX358" s="22" t="s">
        <v>83</v>
      </c>
      <c r="BY358" s="22">
        <v>81</v>
      </c>
      <c r="BZ358" s="22">
        <v>3</v>
      </c>
      <c r="CA358" s="22">
        <v>0.04</v>
      </c>
      <c r="CB358" s="22" t="s">
        <v>84</v>
      </c>
      <c r="CC358" s="22" t="s">
        <v>81</v>
      </c>
      <c r="CD358" s="22">
        <v>0.85</v>
      </c>
      <c r="CE358" s="22" t="s">
        <v>94</v>
      </c>
      <c r="CF358" s="22" t="s">
        <v>79</v>
      </c>
      <c r="CG358" s="22" t="s">
        <v>85</v>
      </c>
      <c r="CH358" s="22">
        <v>0.245</v>
      </c>
      <c r="CI358" s="22">
        <v>0.24</v>
      </c>
      <c r="CJ358" s="22">
        <v>8.9999999999999993E-3</v>
      </c>
      <c r="CK358" s="22">
        <v>10</v>
      </c>
      <c r="CL358" s="22">
        <v>6.4000000000000001E-2</v>
      </c>
      <c r="CM358" s="22" t="s">
        <v>85</v>
      </c>
      <c r="CN358" s="22">
        <v>3.63</v>
      </c>
      <c r="CO358" s="22">
        <v>5.0000000000000001E-3</v>
      </c>
      <c r="CP358" s="22">
        <v>2E-3</v>
      </c>
      <c r="CQ358" s="22" t="s">
        <v>81</v>
      </c>
      <c r="CR358" s="22" t="s">
        <v>79</v>
      </c>
      <c r="CS358" s="22" t="s">
        <v>83</v>
      </c>
      <c r="CT358" s="22" t="s">
        <v>81</v>
      </c>
      <c r="CU358" s="22" t="s">
        <v>86</v>
      </c>
      <c r="CV358" s="22" t="s">
        <v>78</v>
      </c>
      <c r="CW358" s="22">
        <v>7.0999999999999994E-2</v>
      </c>
      <c r="CX358" s="22" t="s">
        <v>92</v>
      </c>
      <c r="CY358" s="23">
        <v>0.01</v>
      </c>
    </row>
    <row r="359" spans="1:103" x14ac:dyDescent="0.2">
      <c r="A359" s="43" t="s">
        <v>459</v>
      </c>
      <c r="B359" s="44">
        <v>9</v>
      </c>
      <c r="C359" s="44">
        <v>10</v>
      </c>
      <c r="D359" s="45" t="s">
        <v>470</v>
      </c>
      <c r="E359" s="45" t="s">
        <v>77</v>
      </c>
      <c r="F359" s="36">
        <v>990050</v>
      </c>
      <c r="G359" s="22">
        <v>4400</v>
      </c>
      <c r="H359" s="22">
        <v>1490</v>
      </c>
      <c r="I359" s="22">
        <v>116</v>
      </c>
      <c r="J359" s="22">
        <v>0.47</v>
      </c>
      <c r="K359" s="22">
        <v>38.299999999999997</v>
      </c>
      <c r="L359" s="22">
        <v>16.399999999999999</v>
      </c>
      <c r="M359" s="22">
        <v>27.4</v>
      </c>
      <c r="N359" s="22">
        <v>40.799999999999997</v>
      </c>
      <c r="O359" s="22">
        <v>67.7</v>
      </c>
      <c r="P359" s="22">
        <v>20.3</v>
      </c>
      <c r="Q359" s="22">
        <v>6.36</v>
      </c>
      <c r="R359" s="22">
        <v>1085</v>
      </c>
      <c r="S359" s="22">
        <v>1.84</v>
      </c>
      <c r="T359" s="22">
        <v>591</v>
      </c>
      <c r="U359" s="22">
        <v>810</v>
      </c>
      <c r="V359" s="22">
        <v>214</v>
      </c>
      <c r="W359" s="22">
        <v>20.2</v>
      </c>
      <c r="X359" s="22">
        <v>47.2</v>
      </c>
      <c r="Y359" s="22">
        <v>112.5</v>
      </c>
      <c r="Z359" s="22">
        <v>7.5</v>
      </c>
      <c r="AA359" s="22">
        <v>2470</v>
      </c>
      <c r="AB359" s="22">
        <v>21.2</v>
      </c>
      <c r="AC359" s="22">
        <v>7.9</v>
      </c>
      <c r="AD359" s="22">
        <v>49.3</v>
      </c>
      <c r="AE359" s="22">
        <v>4.97</v>
      </c>
      <c r="AF359" s="22">
        <v>2.2400000000000002</v>
      </c>
      <c r="AG359" s="22">
        <v>5.84</v>
      </c>
      <c r="AH359" s="22">
        <v>952</v>
      </c>
      <c r="AI359" s="22">
        <v>7.2</v>
      </c>
      <c r="AJ359" s="22">
        <v>158.5</v>
      </c>
      <c r="AK359" s="22">
        <v>13.6</v>
      </c>
      <c r="AL359" s="22">
        <v>889</v>
      </c>
      <c r="AM359" s="22">
        <v>20.3</v>
      </c>
      <c r="AN359" s="22">
        <v>21.3</v>
      </c>
      <c r="AO359" s="22">
        <v>34.6</v>
      </c>
      <c r="AP359" s="22">
        <v>0.15</v>
      </c>
      <c r="AQ359" s="22">
        <v>0.15</v>
      </c>
      <c r="AR359" s="22">
        <v>0.09</v>
      </c>
      <c r="AS359" s="22">
        <v>1.58</v>
      </c>
      <c r="AT359" s="22">
        <v>1.7000000000000001E-2</v>
      </c>
      <c r="AU359" s="22">
        <v>8.06</v>
      </c>
      <c r="AV359" s="22">
        <v>0.85</v>
      </c>
      <c r="AW359" s="22">
        <v>1.6</v>
      </c>
      <c r="AX359" s="22">
        <v>0.28000000000000003</v>
      </c>
      <c r="AY359" s="22">
        <v>0.5</v>
      </c>
      <c r="AZ359" s="22">
        <v>12.35</v>
      </c>
      <c r="BA359" s="22">
        <v>101.83</v>
      </c>
      <c r="BB359" s="22" t="s">
        <v>78</v>
      </c>
      <c r="BC359" s="22" t="s">
        <v>78</v>
      </c>
      <c r="BD359" s="22" t="s">
        <v>78</v>
      </c>
      <c r="BE359" s="22">
        <v>7</v>
      </c>
      <c r="BF359" s="22" t="s">
        <v>80</v>
      </c>
      <c r="BG359" s="22">
        <v>2.2000000000000002</v>
      </c>
      <c r="BH359" s="22" t="s">
        <v>78</v>
      </c>
      <c r="BI359" s="22">
        <v>230</v>
      </c>
      <c r="BJ359" s="22">
        <v>0.17699999999999999</v>
      </c>
      <c r="BK359" s="22">
        <v>1.4999999999999999E-2</v>
      </c>
      <c r="BL359" s="22">
        <v>4.7E-2</v>
      </c>
      <c r="BM359" s="22" t="s">
        <v>91</v>
      </c>
      <c r="BN359" s="22">
        <v>7.4999999999999997E-2</v>
      </c>
      <c r="BO359" s="22">
        <v>2.9000000000000001E-2</v>
      </c>
      <c r="BP359" s="22">
        <v>8.3000000000000004E-2</v>
      </c>
      <c r="BQ359" s="22" t="s">
        <v>79</v>
      </c>
      <c r="BR359" s="22">
        <v>0.24299999999999999</v>
      </c>
      <c r="BS359" s="22" t="s">
        <v>81</v>
      </c>
      <c r="BT359" s="22">
        <v>1.2E-2</v>
      </c>
      <c r="BU359" s="22">
        <v>100</v>
      </c>
      <c r="BV359" s="22">
        <v>16.899999999999999</v>
      </c>
      <c r="BW359" s="22" t="s">
        <v>82</v>
      </c>
      <c r="BX359" s="22">
        <v>2E-3</v>
      </c>
      <c r="BY359" s="22">
        <v>122</v>
      </c>
      <c r="BZ359" s="22">
        <v>4.2</v>
      </c>
      <c r="CA359" s="22">
        <v>0.03</v>
      </c>
      <c r="CB359" s="22" t="s">
        <v>84</v>
      </c>
      <c r="CC359" s="22" t="s">
        <v>81</v>
      </c>
      <c r="CD359" s="22">
        <v>5.63</v>
      </c>
      <c r="CE359" s="22" t="s">
        <v>94</v>
      </c>
      <c r="CF359" s="22" t="s">
        <v>79</v>
      </c>
      <c r="CG359" s="22" t="s">
        <v>85</v>
      </c>
      <c r="CH359" s="22">
        <v>1.365</v>
      </c>
      <c r="CI359" s="22">
        <v>0.23</v>
      </c>
      <c r="CJ359" s="22" t="s">
        <v>81</v>
      </c>
      <c r="CK359" s="22">
        <v>20</v>
      </c>
      <c r="CL359" s="22">
        <v>0.40799999999999997</v>
      </c>
      <c r="CM359" s="22" t="s">
        <v>85</v>
      </c>
      <c r="CN359" s="22">
        <v>4.09</v>
      </c>
      <c r="CO359" s="22">
        <v>1.2E-2</v>
      </c>
      <c r="CP359" s="22">
        <v>1.4999999999999999E-2</v>
      </c>
      <c r="CQ359" s="22" t="s">
        <v>81</v>
      </c>
      <c r="CR359" s="22" t="s">
        <v>79</v>
      </c>
      <c r="CS359" s="22">
        <v>2E-3</v>
      </c>
      <c r="CT359" s="22" t="s">
        <v>81</v>
      </c>
      <c r="CU359" s="22" t="s">
        <v>86</v>
      </c>
      <c r="CV359" s="22" t="s">
        <v>78</v>
      </c>
      <c r="CW359" s="22">
        <v>0.60599999999999998</v>
      </c>
      <c r="CX359" s="22">
        <v>1.4E-2</v>
      </c>
      <c r="CY359" s="23">
        <v>0.01</v>
      </c>
    </row>
    <row r="360" spans="1:103" x14ac:dyDescent="0.2">
      <c r="A360" s="43" t="s">
        <v>459</v>
      </c>
      <c r="B360" s="1" t="s">
        <v>105</v>
      </c>
      <c r="C360" s="1"/>
      <c r="D360" s="47" t="s">
        <v>471</v>
      </c>
      <c r="E360" s="27" t="s">
        <v>107</v>
      </c>
      <c r="F360" s="36">
        <v>990050</v>
      </c>
      <c r="G360" s="22">
        <v>2890</v>
      </c>
      <c r="H360" s="22">
        <v>1370</v>
      </c>
      <c r="I360" s="22">
        <v>63</v>
      </c>
      <c r="J360" s="22">
        <v>3.72</v>
      </c>
      <c r="K360" s="22">
        <v>14.5</v>
      </c>
      <c r="L360" s="22">
        <v>6.55</v>
      </c>
      <c r="M360" s="22">
        <v>8.52</v>
      </c>
      <c r="N360" s="22">
        <v>15.8</v>
      </c>
      <c r="O360" s="22">
        <v>22.8</v>
      </c>
      <c r="P360" s="22">
        <v>2.93</v>
      </c>
      <c r="Q360" s="22">
        <v>2.7</v>
      </c>
      <c r="R360" s="22">
        <v>961</v>
      </c>
      <c r="S360" s="22">
        <v>0.76</v>
      </c>
      <c r="T360" s="22">
        <v>191</v>
      </c>
      <c r="U360" s="22">
        <v>321</v>
      </c>
      <c r="V360" s="22">
        <v>110.5</v>
      </c>
      <c r="W360" s="22">
        <v>98.7</v>
      </c>
      <c r="X360" s="22">
        <v>8</v>
      </c>
      <c r="Y360" s="22">
        <v>36.200000000000003</v>
      </c>
      <c r="Z360" s="22">
        <v>4</v>
      </c>
      <c r="AA360" s="22">
        <v>2340</v>
      </c>
      <c r="AB360" s="22">
        <v>2.1</v>
      </c>
      <c r="AC360" s="22">
        <v>3.14</v>
      </c>
      <c r="AD360" s="22">
        <v>62.1</v>
      </c>
      <c r="AE360" s="22">
        <v>0.31</v>
      </c>
      <c r="AF360" s="22">
        <v>0.93</v>
      </c>
      <c r="AG360" s="22">
        <v>4.34</v>
      </c>
      <c r="AH360" s="22">
        <v>59</v>
      </c>
      <c r="AI360" s="22">
        <v>3.5</v>
      </c>
      <c r="AJ360" s="22">
        <v>69</v>
      </c>
      <c r="AK360" s="22">
        <v>5.34</v>
      </c>
      <c r="AL360" s="22">
        <v>115</v>
      </c>
      <c r="AM360" s="22">
        <v>39.6</v>
      </c>
      <c r="AN360" s="22">
        <v>11.75</v>
      </c>
      <c r="AO360" s="22">
        <v>6.45</v>
      </c>
      <c r="AP360" s="22">
        <v>15.8</v>
      </c>
      <c r="AQ360" s="22">
        <v>3.31</v>
      </c>
      <c r="AR360" s="22">
        <v>5.18</v>
      </c>
      <c r="AS360" s="22">
        <v>1.6</v>
      </c>
      <c r="AT360" s="22">
        <v>8.9999999999999993E-3</v>
      </c>
      <c r="AU360" s="22">
        <v>0.48</v>
      </c>
      <c r="AV360" s="22">
        <v>0.46</v>
      </c>
      <c r="AW360" s="22">
        <v>0.22</v>
      </c>
      <c r="AX360" s="22">
        <v>0.27</v>
      </c>
      <c r="AY360" s="22">
        <v>0.33</v>
      </c>
      <c r="AZ360" s="22">
        <v>14.7</v>
      </c>
      <c r="BA360" s="22">
        <v>100.16</v>
      </c>
      <c r="BB360" s="22"/>
      <c r="BC360" s="22"/>
      <c r="BD360" s="22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8"/>
    </row>
    <row r="361" spans="1:103" x14ac:dyDescent="0.2">
      <c r="A361" s="43" t="s">
        <v>459</v>
      </c>
      <c r="B361" s="44">
        <v>10</v>
      </c>
      <c r="C361" s="44">
        <v>11</v>
      </c>
      <c r="D361" s="45" t="s">
        <v>472</v>
      </c>
      <c r="E361" s="45" t="s">
        <v>77</v>
      </c>
      <c r="F361" s="36">
        <v>990050</v>
      </c>
      <c r="G361" s="22">
        <v>5420</v>
      </c>
      <c r="H361" s="22">
        <v>2470</v>
      </c>
      <c r="I361" s="22">
        <v>135</v>
      </c>
      <c r="J361" s="22">
        <v>0.44</v>
      </c>
      <c r="K361" s="22">
        <v>52.6</v>
      </c>
      <c r="L361" s="22">
        <v>21.7</v>
      </c>
      <c r="M361" s="22">
        <v>39.1</v>
      </c>
      <c r="N361" s="22">
        <v>40.799999999999997</v>
      </c>
      <c r="O361" s="22">
        <v>97.9</v>
      </c>
      <c r="P361" s="22">
        <v>19.600000000000001</v>
      </c>
      <c r="Q361" s="22">
        <v>8.93</v>
      </c>
      <c r="R361" s="22">
        <v>1585</v>
      </c>
      <c r="S361" s="22">
        <v>2.38</v>
      </c>
      <c r="T361" s="22">
        <v>1145</v>
      </c>
      <c r="U361" s="22">
        <v>1200</v>
      </c>
      <c r="V361" s="22">
        <v>316</v>
      </c>
      <c r="W361" s="22">
        <v>13.4</v>
      </c>
      <c r="X361" s="22">
        <v>52.3</v>
      </c>
      <c r="Y361" s="22">
        <v>163</v>
      </c>
      <c r="Z361" s="22">
        <v>8.6999999999999993</v>
      </c>
      <c r="AA361" s="22">
        <v>3770</v>
      </c>
      <c r="AB361" s="22">
        <v>24.1</v>
      </c>
      <c r="AC361" s="22">
        <v>11.15</v>
      </c>
      <c r="AD361" s="22">
        <v>54.5</v>
      </c>
      <c r="AE361" s="22">
        <v>5.54</v>
      </c>
      <c r="AF361" s="22">
        <v>2.91</v>
      </c>
      <c r="AG361" s="22">
        <v>7.61</v>
      </c>
      <c r="AH361" s="22">
        <v>973</v>
      </c>
      <c r="AI361" s="22">
        <v>4.4000000000000004</v>
      </c>
      <c r="AJ361" s="22">
        <v>231</v>
      </c>
      <c r="AK361" s="22">
        <v>16.850000000000001</v>
      </c>
      <c r="AL361" s="22">
        <v>875</v>
      </c>
      <c r="AM361" s="22">
        <v>18.399999999999999</v>
      </c>
      <c r="AN361" s="22">
        <v>19.95</v>
      </c>
      <c r="AO361" s="22">
        <v>35.6</v>
      </c>
      <c r="AP361" s="22">
        <v>0.17</v>
      </c>
      <c r="AQ361" s="22">
        <v>0.15</v>
      </c>
      <c r="AR361" s="22">
        <v>0.06</v>
      </c>
      <c r="AS361" s="22">
        <v>1.1399999999999999</v>
      </c>
      <c r="AT361" s="22">
        <v>0.02</v>
      </c>
      <c r="AU361" s="22">
        <v>9</v>
      </c>
      <c r="AV361" s="22">
        <v>1.25</v>
      </c>
      <c r="AW361" s="22">
        <v>2.15</v>
      </c>
      <c r="AX361" s="22">
        <v>0.43</v>
      </c>
      <c r="AY361" s="22">
        <v>0.61</v>
      </c>
      <c r="AZ361" s="22">
        <v>12.4</v>
      </c>
      <c r="BA361" s="22">
        <v>101.33</v>
      </c>
      <c r="BB361" s="22" t="s">
        <v>78</v>
      </c>
      <c r="BC361" s="22" t="s">
        <v>78</v>
      </c>
      <c r="BD361" s="22" t="s">
        <v>78</v>
      </c>
      <c r="BE361" s="22">
        <v>6</v>
      </c>
      <c r="BF361" s="22" t="s">
        <v>80</v>
      </c>
      <c r="BG361" s="22">
        <v>1.8</v>
      </c>
      <c r="BH361" s="22" t="s">
        <v>78</v>
      </c>
      <c r="BI361" s="22">
        <v>190</v>
      </c>
      <c r="BJ361" s="22">
        <v>1.6E-2</v>
      </c>
      <c r="BK361" s="22" t="s">
        <v>81</v>
      </c>
      <c r="BL361" s="22">
        <v>4.1000000000000002E-2</v>
      </c>
      <c r="BM361" s="22" t="s">
        <v>91</v>
      </c>
      <c r="BN361" s="22">
        <v>1.9E-2</v>
      </c>
      <c r="BO361" s="22">
        <v>8.0000000000000002E-3</v>
      </c>
      <c r="BP361" s="22">
        <v>1.7000000000000001E-2</v>
      </c>
      <c r="BQ361" s="22" t="s">
        <v>79</v>
      </c>
      <c r="BR361" s="22">
        <v>6.3E-2</v>
      </c>
      <c r="BS361" s="22" t="s">
        <v>81</v>
      </c>
      <c r="BT361" s="22">
        <v>3.0000000000000001E-3</v>
      </c>
      <c r="BU361" s="22">
        <v>70</v>
      </c>
      <c r="BV361" s="22">
        <v>2.2200000000000002</v>
      </c>
      <c r="BW361" s="22" t="s">
        <v>82</v>
      </c>
      <c r="BX361" s="22" t="s">
        <v>83</v>
      </c>
      <c r="BY361" s="22">
        <v>164</v>
      </c>
      <c r="BZ361" s="22">
        <v>0.6</v>
      </c>
      <c r="CA361" s="22">
        <v>0.03</v>
      </c>
      <c r="CB361" s="22" t="s">
        <v>84</v>
      </c>
      <c r="CC361" s="22" t="s">
        <v>81</v>
      </c>
      <c r="CD361" s="22">
        <v>1.03</v>
      </c>
      <c r="CE361" s="22" t="s">
        <v>94</v>
      </c>
      <c r="CF361" s="22" t="s">
        <v>79</v>
      </c>
      <c r="CG361" s="22" t="s">
        <v>85</v>
      </c>
      <c r="CH361" s="22">
        <v>0.22700000000000001</v>
      </c>
      <c r="CI361" s="22">
        <v>0.25</v>
      </c>
      <c r="CJ361" s="22">
        <v>1.0999999999999999E-2</v>
      </c>
      <c r="CK361" s="22" t="s">
        <v>80</v>
      </c>
      <c r="CL361" s="22">
        <v>9.0999999999999998E-2</v>
      </c>
      <c r="CM361" s="22" t="s">
        <v>85</v>
      </c>
      <c r="CN361" s="22">
        <v>4.03</v>
      </c>
      <c r="CO361" s="22" t="s">
        <v>81</v>
      </c>
      <c r="CP361" s="22">
        <v>3.0000000000000001E-3</v>
      </c>
      <c r="CQ361" s="22" t="s">
        <v>81</v>
      </c>
      <c r="CR361" s="22" t="s">
        <v>79</v>
      </c>
      <c r="CS361" s="22" t="s">
        <v>83</v>
      </c>
      <c r="CT361" s="22" t="s">
        <v>81</v>
      </c>
      <c r="CU361" s="22" t="s">
        <v>86</v>
      </c>
      <c r="CV361" s="22" t="s">
        <v>78</v>
      </c>
      <c r="CW361" s="22">
        <v>0.159</v>
      </c>
      <c r="CX361" s="22" t="s">
        <v>92</v>
      </c>
      <c r="CY361" s="23">
        <v>0.01</v>
      </c>
    </row>
    <row r="362" spans="1:103" x14ac:dyDescent="0.2">
      <c r="A362" s="43" t="s">
        <v>459</v>
      </c>
      <c r="B362" s="44">
        <v>11</v>
      </c>
      <c r="C362" s="44">
        <v>12</v>
      </c>
      <c r="D362" s="45" t="s">
        <v>473</v>
      </c>
      <c r="E362" s="45" t="s">
        <v>77</v>
      </c>
      <c r="F362" s="36">
        <v>990050</v>
      </c>
      <c r="G362" s="26" t="s">
        <v>97</v>
      </c>
      <c r="H362" s="22">
        <v>8890</v>
      </c>
      <c r="I362" s="22">
        <v>135</v>
      </c>
      <c r="J362" s="22">
        <v>0.45</v>
      </c>
      <c r="K362" s="22">
        <v>91.3</v>
      </c>
      <c r="L362" s="22">
        <v>34.4</v>
      </c>
      <c r="M362" s="22">
        <v>91.4</v>
      </c>
      <c r="N362" s="22">
        <v>31.9</v>
      </c>
      <c r="O362" s="22">
        <v>207</v>
      </c>
      <c r="P362" s="22">
        <v>15.05</v>
      </c>
      <c r="Q362" s="22">
        <v>14.1</v>
      </c>
      <c r="R362" s="22">
        <v>5180</v>
      </c>
      <c r="S362" s="22">
        <v>3.88</v>
      </c>
      <c r="T362" s="22">
        <v>1755</v>
      </c>
      <c r="U362" s="22">
        <v>3340</v>
      </c>
      <c r="V362" s="22">
        <v>938</v>
      </c>
      <c r="W362" s="22">
        <v>8.8000000000000007</v>
      </c>
      <c r="X362" s="22">
        <v>56.6</v>
      </c>
      <c r="Y362" s="22">
        <v>402</v>
      </c>
      <c r="Z362" s="22">
        <v>11</v>
      </c>
      <c r="AA362" s="22">
        <v>5350</v>
      </c>
      <c r="AB362" s="22">
        <v>22.2</v>
      </c>
      <c r="AC362" s="22">
        <v>22</v>
      </c>
      <c r="AD362" s="22">
        <v>109.5</v>
      </c>
      <c r="AE362" s="22">
        <v>5.04</v>
      </c>
      <c r="AF362" s="22">
        <v>4.51</v>
      </c>
      <c r="AG362" s="22">
        <v>10.8</v>
      </c>
      <c r="AH362" s="22">
        <v>1115</v>
      </c>
      <c r="AI362" s="22">
        <v>3.3</v>
      </c>
      <c r="AJ362" s="22">
        <v>367</v>
      </c>
      <c r="AK362" s="22">
        <v>26.2</v>
      </c>
      <c r="AL362" s="22">
        <v>563</v>
      </c>
      <c r="AM362" s="22">
        <v>12.6</v>
      </c>
      <c r="AN362" s="22">
        <v>14.8</v>
      </c>
      <c r="AO362" s="22">
        <v>38.1</v>
      </c>
      <c r="AP362" s="22">
        <v>0.19</v>
      </c>
      <c r="AQ362" s="22">
        <v>0.12</v>
      </c>
      <c r="AR362" s="22">
        <v>0.01</v>
      </c>
      <c r="AS362" s="22">
        <v>0.57999999999999996</v>
      </c>
      <c r="AT362" s="22">
        <v>2.1000000000000001E-2</v>
      </c>
      <c r="AU362" s="22">
        <v>8.01</v>
      </c>
      <c r="AV362" s="22">
        <v>3.82</v>
      </c>
      <c r="AW362" s="22">
        <v>3.55</v>
      </c>
      <c r="AX362" s="22">
        <v>0.65</v>
      </c>
      <c r="AY362" s="22">
        <v>1.35</v>
      </c>
      <c r="AZ362" s="22">
        <v>13.2</v>
      </c>
      <c r="BA362" s="22">
        <v>97</v>
      </c>
      <c r="BB362" s="22" t="s">
        <v>78</v>
      </c>
      <c r="BC362" s="22" t="s">
        <v>78</v>
      </c>
      <c r="BD362" s="22" t="s">
        <v>78</v>
      </c>
      <c r="BE362" s="22">
        <v>5</v>
      </c>
      <c r="BF362" s="22" t="s">
        <v>80</v>
      </c>
      <c r="BG362" s="22">
        <v>1.4</v>
      </c>
      <c r="BH362" s="22" t="s">
        <v>78</v>
      </c>
      <c r="BI362" s="22">
        <v>80</v>
      </c>
      <c r="BJ362" s="22">
        <v>1.4E-2</v>
      </c>
      <c r="BK362" s="22" t="s">
        <v>81</v>
      </c>
      <c r="BL362" s="22">
        <v>4.7E-2</v>
      </c>
      <c r="BM362" s="22" t="s">
        <v>91</v>
      </c>
      <c r="BN362" s="22">
        <v>2.5999999999999999E-2</v>
      </c>
      <c r="BO362" s="22">
        <v>1.4E-2</v>
      </c>
      <c r="BP362" s="22">
        <v>1.4999999999999999E-2</v>
      </c>
      <c r="BQ362" s="22" t="s">
        <v>79</v>
      </c>
      <c r="BR362" s="22">
        <v>5.8000000000000003E-2</v>
      </c>
      <c r="BS362" s="22" t="s">
        <v>81</v>
      </c>
      <c r="BT362" s="22">
        <v>5.0000000000000001E-3</v>
      </c>
      <c r="BU362" s="22">
        <v>50</v>
      </c>
      <c r="BV362" s="22">
        <v>9.7000000000000003E-2</v>
      </c>
      <c r="BW362" s="22" t="s">
        <v>82</v>
      </c>
      <c r="BX362" s="22">
        <v>2E-3</v>
      </c>
      <c r="BY362" s="22">
        <v>151</v>
      </c>
      <c r="BZ362" s="22" t="s">
        <v>82</v>
      </c>
      <c r="CA362" s="22">
        <v>0.01</v>
      </c>
      <c r="CB362" s="22" t="s">
        <v>84</v>
      </c>
      <c r="CC362" s="22" t="s">
        <v>81</v>
      </c>
      <c r="CD362" s="22">
        <v>0.27</v>
      </c>
      <c r="CE362" s="22" t="s">
        <v>94</v>
      </c>
      <c r="CF362" s="22" t="s">
        <v>79</v>
      </c>
      <c r="CG362" s="22" t="s">
        <v>85</v>
      </c>
      <c r="CH362" s="22">
        <v>3.6999999999999998E-2</v>
      </c>
      <c r="CI362" s="22">
        <v>0.15</v>
      </c>
      <c r="CJ362" s="22" t="s">
        <v>81</v>
      </c>
      <c r="CK362" s="22" t="s">
        <v>80</v>
      </c>
      <c r="CL362" s="22">
        <v>4.4999999999999998E-2</v>
      </c>
      <c r="CM362" s="22" t="s">
        <v>85</v>
      </c>
      <c r="CN362" s="22">
        <v>1.1599999999999999</v>
      </c>
      <c r="CO362" s="22" t="s">
        <v>81</v>
      </c>
      <c r="CP362" s="22">
        <v>5.0000000000000001E-3</v>
      </c>
      <c r="CQ362" s="22" t="s">
        <v>81</v>
      </c>
      <c r="CR362" s="22" t="s">
        <v>79</v>
      </c>
      <c r="CS362" s="22" t="s">
        <v>83</v>
      </c>
      <c r="CT362" s="22" t="s">
        <v>81</v>
      </c>
      <c r="CU362" s="22" t="s">
        <v>86</v>
      </c>
      <c r="CV362" s="22" t="s">
        <v>78</v>
      </c>
      <c r="CW362" s="22">
        <v>0.30399999999999999</v>
      </c>
      <c r="CX362" s="22">
        <v>6.0000000000000001E-3</v>
      </c>
      <c r="CY362" s="23" t="s">
        <v>78</v>
      </c>
    </row>
    <row r="363" spans="1:103" x14ac:dyDescent="0.2">
      <c r="A363" s="43" t="s">
        <v>459</v>
      </c>
      <c r="B363" s="44">
        <v>12</v>
      </c>
      <c r="C363" s="44">
        <v>13</v>
      </c>
      <c r="D363" s="45" t="s">
        <v>474</v>
      </c>
      <c r="E363" s="45" t="s">
        <v>77</v>
      </c>
      <c r="F363" s="36">
        <v>990050</v>
      </c>
      <c r="G363" s="22">
        <v>7870</v>
      </c>
      <c r="H363" s="22">
        <v>2600</v>
      </c>
      <c r="I363" s="22">
        <v>68</v>
      </c>
      <c r="J363" s="22">
        <v>1.17</v>
      </c>
      <c r="K363" s="22">
        <v>61.2</v>
      </c>
      <c r="L363" s="22">
        <v>32.700000000000003</v>
      </c>
      <c r="M363" s="22">
        <v>37.5</v>
      </c>
      <c r="N363" s="22">
        <v>38.200000000000003</v>
      </c>
      <c r="O363" s="22">
        <v>100.5</v>
      </c>
      <c r="P363" s="22">
        <v>18.850000000000001</v>
      </c>
      <c r="Q363" s="22">
        <v>11.5</v>
      </c>
      <c r="R363" s="22">
        <v>1545</v>
      </c>
      <c r="S363" s="22">
        <v>4.91</v>
      </c>
      <c r="T363" s="22">
        <v>2370</v>
      </c>
      <c r="U363" s="22">
        <v>988</v>
      </c>
      <c r="V363" s="22">
        <v>274</v>
      </c>
      <c r="W363" s="22">
        <v>19</v>
      </c>
      <c r="X363" s="22">
        <v>51.8</v>
      </c>
      <c r="Y363" s="22">
        <v>140</v>
      </c>
      <c r="Z363" s="22">
        <v>9.6</v>
      </c>
      <c r="AA363" s="22">
        <v>3860</v>
      </c>
      <c r="AB363" s="22">
        <v>21.9</v>
      </c>
      <c r="AC363" s="22">
        <v>12.15</v>
      </c>
      <c r="AD363" s="22">
        <v>79</v>
      </c>
      <c r="AE363" s="22">
        <v>5.07</v>
      </c>
      <c r="AF363" s="22">
        <v>4.75</v>
      </c>
      <c r="AG363" s="22">
        <v>12.35</v>
      </c>
      <c r="AH363" s="22">
        <v>811</v>
      </c>
      <c r="AI363" s="22">
        <v>4.0999999999999996</v>
      </c>
      <c r="AJ363" s="22">
        <v>378</v>
      </c>
      <c r="AK363" s="22">
        <v>29.9</v>
      </c>
      <c r="AL363" s="22">
        <v>737</v>
      </c>
      <c r="AM363" s="22">
        <v>19.100000000000001</v>
      </c>
      <c r="AN363" s="22">
        <v>20.399999999999999</v>
      </c>
      <c r="AO363" s="22">
        <v>32.5</v>
      </c>
      <c r="AP363" s="22">
        <v>0.16</v>
      </c>
      <c r="AQ363" s="22">
        <v>0.25</v>
      </c>
      <c r="AR363" s="22">
        <v>0.03</v>
      </c>
      <c r="AS363" s="22">
        <v>1.06</v>
      </c>
      <c r="AT363" s="22">
        <v>0.01</v>
      </c>
      <c r="AU363" s="22">
        <v>8.1199999999999992</v>
      </c>
      <c r="AV363" s="22">
        <v>1.56</v>
      </c>
      <c r="AW363" s="22">
        <v>2.23</v>
      </c>
      <c r="AX363" s="22">
        <v>0.44</v>
      </c>
      <c r="AY363" s="22">
        <v>0.89</v>
      </c>
      <c r="AZ363" s="22">
        <v>12.55</v>
      </c>
      <c r="BA363" s="22">
        <v>99.3</v>
      </c>
      <c r="BB363" s="22" t="s">
        <v>78</v>
      </c>
      <c r="BC363" s="22" t="s">
        <v>78</v>
      </c>
      <c r="BD363" s="22" t="s">
        <v>78</v>
      </c>
      <c r="BE363" s="22">
        <v>10</v>
      </c>
      <c r="BF363" s="22" t="s">
        <v>80</v>
      </c>
      <c r="BG363" s="22">
        <v>2.2999999999999998</v>
      </c>
      <c r="BH363" s="22">
        <v>0.01</v>
      </c>
      <c r="BI363" s="22">
        <v>90</v>
      </c>
      <c r="BJ363" s="22">
        <v>4.8499999999999996</v>
      </c>
      <c r="BK363" s="22">
        <v>1.9E-2</v>
      </c>
      <c r="BL363" s="22">
        <v>0.109</v>
      </c>
      <c r="BM363" s="22" t="s">
        <v>91</v>
      </c>
      <c r="BN363" s="22">
        <v>9.09</v>
      </c>
      <c r="BO363" s="22">
        <v>7.8</v>
      </c>
      <c r="BP363" s="22">
        <v>1.7849999999999999</v>
      </c>
      <c r="BQ363" s="22" t="s">
        <v>79</v>
      </c>
      <c r="BR363" s="22">
        <v>10.85</v>
      </c>
      <c r="BS363" s="22" t="s">
        <v>81</v>
      </c>
      <c r="BT363" s="22">
        <v>2.21</v>
      </c>
      <c r="BU363" s="22">
        <v>20</v>
      </c>
      <c r="BV363" s="22">
        <v>5.18</v>
      </c>
      <c r="BW363" s="22" t="s">
        <v>82</v>
      </c>
      <c r="BX363" s="22">
        <v>1.2050000000000001</v>
      </c>
      <c r="BY363" s="22">
        <v>36</v>
      </c>
      <c r="BZ363" s="22">
        <v>4.5</v>
      </c>
      <c r="CA363" s="22" t="s">
        <v>78</v>
      </c>
      <c r="CB363" s="22" t="s">
        <v>84</v>
      </c>
      <c r="CC363" s="22" t="s">
        <v>81</v>
      </c>
      <c r="CD363" s="22">
        <v>15.05</v>
      </c>
      <c r="CE363" s="22">
        <v>0.1</v>
      </c>
      <c r="CF363" s="22" t="s">
        <v>79</v>
      </c>
      <c r="CG363" s="22" t="s">
        <v>85</v>
      </c>
      <c r="CH363" s="22">
        <v>1.7450000000000001</v>
      </c>
      <c r="CI363" s="22">
        <v>0.42</v>
      </c>
      <c r="CJ363" s="22" t="s">
        <v>81</v>
      </c>
      <c r="CK363" s="22" t="s">
        <v>80</v>
      </c>
      <c r="CL363" s="22">
        <v>4.18</v>
      </c>
      <c r="CM363" s="22" t="s">
        <v>85</v>
      </c>
      <c r="CN363" s="22">
        <v>2.35</v>
      </c>
      <c r="CO363" s="22" t="s">
        <v>81</v>
      </c>
      <c r="CP363" s="22">
        <v>1.2050000000000001</v>
      </c>
      <c r="CQ363" s="22" t="s">
        <v>81</v>
      </c>
      <c r="CR363" s="22" t="s">
        <v>79</v>
      </c>
      <c r="CS363" s="22">
        <v>0.98099999999999998</v>
      </c>
      <c r="CT363" s="22">
        <v>5.0000000000000001E-3</v>
      </c>
      <c r="CU363" s="22" t="s">
        <v>86</v>
      </c>
      <c r="CV363" s="22">
        <v>0.01</v>
      </c>
      <c r="CW363" s="22">
        <v>127.5</v>
      </c>
      <c r="CX363" s="22">
        <v>6.6</v>
      </c>
      <c r="CY363" s="23">
        <v>0.01</v>
      </c>
    </row>
    <row r="364" spans="1:103" x14ac:dyDescent="0.2">
      <c r="A364" s="43" t="s">
        <v>459</v>
      </c>
      <c r="B364" s="44">
        <v>13</v>
      </c>
      <c r="C364" s="44">
        <v>14</v>
      </c>
      <c r="D364" s="45" t="s">
        <v>475</v>
      </c>
      <c r="E364" s="45" t="s">
        <v>77</v>
      </c>
      <c r="F364" s="36">
        <v>990050</v>
      </c>
      <c r="G364" s="26" t="s">
        <v>97</v>
      </c>
      <c r="H364" s="26">
        <v>12050</v>
      </c>
      <c r="I364" s="22">
        <v>108</v>
      </c>
      <c r="J364" s="22">
        <v>1.53</v>
      </c>
      <c r="K364" s="22">
        <v>91.8</v>
      </c>
      <c r="L364" s="22">
        <v>37</v>
      </c>
      <c r="M364" s="22">
        <v>99.2</v>
      </c>
      <c r="N364" s="22">
        <v>27.7</v>
      </c>
      <c r="O364" s="22">
        <v>216</v>
      </c>
      <c r="P364" s="22">
        <v>12.9</v>
      </c>
      <c r="Q364" s="22">
        <v>14.1</v>
      </c>
      <c r="R364" s="22">
        <v>6970</v>
      </c>
      <c r="S364" s="22">
        <v>4.0199999999999996</v>
      </c>
      <c r="T364" s="22">
        <v>1680</v>
      </c>
      <c r="U364" s="22">
        <v>4200</v>
      </c>
      <c r="V364" s="26">
        <v>1195</v>
      </c>
      <c r="W364" s="22">
        <v>19.2</v>
      </c>
      <c r="X364" s="22">
        <v>45.8</v>
      </c>
      <c r="Y364" s="22">
        <v>455</v>
      </c>
      <c r="Z364" s="22">
        <v>12.7</v>
      </c>
      <c r="AA364" s="22">
        <v>6620</v>
      </c>
      <c r="AB364" s="22">
        <v>17.5</v>
      </c>
      <c r="AC364" s="22">
        <v>23.1</v>
      </c>
      <c r="AD364" s="22">
        <v>105.5</v>
      </c>
      <c r="AE364" s="22">
        <v>3.55</v>
      </c>
      <c r="AF364" s="22">
        <v>4.5599999999999996</v>
      </c>
      <c r="AG364" s="22">
        <v>9.5</v>
      </c>
      <c r="AH364" s="22">
        <v>876</v>
      </c>
      <c r="AI364" s="22">
        <v>4.4000000000000004</v>
      </c>
      <c r="AJ364" s="22">
        <v>397</v>
      </c>
      <c r="AK364" s="22">
        <v>26.5</v>
      </c>
      <c r="AL364" s="22">
        <v>488</v>
      </c>
      <c r="AM364" s="22">
        <v>15.7</v>
      </c>
      <c r="AN364" s="22">
        <v>16.7</v>
      </c>
      <c r="AO364" s="22">
        <v>33.299999999999997</v>
      </c>
      <c r="AP364" s="22">
        <v>0.22</v>
      </c>
      <c r="AQ364" s="22">
        <v>0.3</v>
      </c>
      <c r="AR364" s="22">
        <v>0.02</v>
      </c>
      <c r="AS364" s="22">
        <v>0.63</v>
      </c>
      <c r="AT364" s="22">
        <v>1.7000000000000001E-2</v>
      </c>
      <c r="AU364" s="22">
        <v>5.57</v>
      </c>
      <c r="AV364" s="22">
        <v>5.87</v>
      </c>
      <c r="AW364" s="22">
        <v>4.24</v>
      </c>
      <c r="AX364" s="22">
        <v>0.78</v>
      </c>
      <c r="AY364" s="22">
        <v>2.09</v>
      </c>
      <c r="AZ364" s="22">
        <v>13.55</v>
      </c>
      <c r="BA364" s="22">
        <v>98.99</v>
      </c>
      <c r="BB364" s="22" t="s">
        <v>78</v>
      </c>
      <c r="BC364" s="22" t="s">
        <v>78</v>
      </c>
      <c r="BD364" s="22" t="s">
        <v>78</v>
      </c>
      <c r="BE364" s="22">
        <v>6</v>
      </c>
      <c r="BF364" s="22" t="s">
        <v>80</v>
      </c>
      <c r="BG364" s="22">
        <v>1.3</v>
      </c>
      <c r="BH364" s="22" t="s">
        <v>78</v>
      </c>
      <c r="BI364" s="22">
        <v>110</v>
      </c>
      <c r="BJ364" s="22">
        <v>0.39700000000000002</v>
      </c>
      <c r="BK364" s="22">
        <v>2.5999999999999999E-2</v>
      </c>
      <c r="BL364" s="22">
        <v>0.14599999999999999</v>
      </c>
      <c r="BM364" s="22" t="s">
        <v>91</v>
      </c>
      <c r="BN364" s="22">
        <v>0.39200000000000002</v>
      </c>
      <c r="BO364" s="22">
        <v>0.52800000000000002</v>
      </c>
      <c r="BP364" s="22">
        <v>7.2999999999999995E-2</v>
      </c>
      <c r="BQ364" s="22" t="s">
        <v>79</v>
      </c>
      <c r="BR364" s="22">
        <v>0.45100000000000001</v>
      </c>
      <c r="BS364" s="22" t="s">
        <v>81</v>
      </c>
      <c r="BT364" s="22">
        <v>0.125</v>
      </c>
      <c r="BU364" s="22">
        <v>20</v>
      </c>
      <c r="BV364" s="22">
        <v>0.752</v>
      </c>
      <c r="BW364" s="22" t="s">
        <v>82</v>
      </c>
      <c r="BX364" s="22">
        <v>9.5000000000000001E-2</v>
      </c>
      <c r="BY364" s="22">
        <v>72</v>
      </c>
      <c r="BZ364" s="22">
        <v>4.3</v>
      </c>
      <c r="CA364" s="22" t="s">
        <v>78</v>
      </c>
      <c r="CB364" s="22" t="s">
        <v>84</v>
      </c>
      <c r="CC364" s="22" t="s">
        <v>81</v>
      </c>
      <c r="CD364" s="22">
        <v>0.95</v>
      </c>
      <c r="CE364" s="22">
        <v>0.1</v>
      </c>
      <c r="CF364" s="22" t="s">
        <v>79</v>
      </c>
      <c r="CG364" s="22" t="s">
        <v>85</v>
      </c>
      <c r="CH364" s="22">
        <v>0.16</v>
      </c>
      <c r="CI364" s="22">
        <v>0.35</v>
      </c>
      <c r="CJ364" s="22" t="s">
        <v>81</v>
      </c>
      <c r="CK364" s="22" t="s">
        <v>80</v>
      </c>
      <c r="CL364" s="22">
        <v>0.191</v>
      </c>
      <c r="CM364" s="22" t="s">
        <v>85</v>
      </c>
      <c r="CN364" s="22">
        <v>2.48</v>
      </c>
      <c r="CO364" s="22" t="s">
        <v>81</v>
      </c>
      <c r="CP364" s="22">
        <v>4.4999999999999998E-2</v>
      </c>
      <c r="CQ364" s="22" t="s">
        <v>81</v>
      </c>
      <c r="CR364" s="22" t="s">
        <v>79</v>
      </c>
      <c r="CS364" s="22">
        <v>6.5000000000000002E-2</v>
      </c>
      <c r="CT364" s="22" t="s">
        <v>81</v>
      </c>
      <c r="CU364" s="22" t="s">
        <v>86</v>
      </c>
      <c r="CV364" s="22" t="s">
        <v>78</v>
      </c>
      <c r="CW364" s="22">
        <v>13.9</v>
      </c>
      <c r="CX364" s="22">
        <v>0.438</v>
      </c>
      <c r="CY364" s="23" t="s">
        <v>78</v>
      </c>
    </row>
    <row r="365" spans="1:103" x14ac:dyDescent="0.2">
      <c r="A365" s="43" t="s">
        <v>459</v>
      </c>
      <c r="B365" s="44">
        <v>14</v>
      </c>
      <c r="C365" s="44">
        <v>15</v>
      </c>
      <c r="D365" s="45" t="s">
        <v>476</v>
      </c>
      <c r="E365" s="45" t="s">
        <v>77</v>
      </c>
      <c r="F365" s="36">
        <v>990050</v>
      </c>
      <c r="G365" s="26" t="s">
        <v>97</v>
      </c>
      <c r="H365" s="22">
        <v>6450</v>
      </c>
      <c r="I365" s="22">
        <v>83</v>
      </c>
      <c r="J365" s="22">
        <v>10.25</v>
      </c>
      <c r="K365" s="22">
        <v>40</v>
      </c>
      <c r="L365" s="22">
        <v>13.5</v>
      </c>
      <c r="M365" s="22">
        <v>48.2</v>
      </c>
      <c r="N365" s="22">
        <v>29.7</v>
      </c>
      <c r="O365" s="22">
        <v>104.5</v>
      </c>
      <c r="P365" s="22">
        <v>11.85</v>
      </c>
      <c r="Q365" s="22">
        <v>6.06</v>
      </c>
      <c r="R365" s="22">
        <v>4020</v>
      </c>
      <c r="S365" s="22">
        <v>1.69</v>
      </c>
      <c r="T365" s="22">
        <v>951</v>
      </c>
      <c r="U365" s="22">
        <v>2130</v>
      </c>
      <c r="V365" s="22">
        <v>662</v>
      </c>
      <c r="W365" s="22">
        <v>192.5</v>
      </c>
      <c r="X365" s="22">
        <v>36</v>
      </c>
      <c r="Y365" s="22">
        <v>234</v>
      </c>
      <c r="Z365" s="22">
        <v>7.2</v>
      </c>
      <c r="AA365" s="22">
        <v>3120</v>
      </c>
      <c r="AB365" s="22">
        <v>13</v>
      </c>
      <c r="AC365" s="22">
        <v>11.05</v>
      </c>
      <c r="AD365" s="22">
        <v>65.5</v>
      </c>
      <c r="AE365" s="22">
        <v>3.52</v>
      </c>
      <c r="AF365" s="22">
        <v>1.71</v>
      </c>
      <c r="AG365" s="22">
        <v>4.7</v>
      </c>
      <c r="AH365" s="22">
        <v>605</v>
      </c>
      <c r="AI365" s="22">
        <v>3.3</v>
      </c>
      <c r="AJ365" s="22">
        <v>144</v>
      </c>
      <c r="AK365" s="22">
        <v>10.25</v>
      </c>
      <c r="AL365" s="22">
        <v>484</v>
      </c>
      <c r="AM365" s="22">
        <v>24.7</v>
      </c>
      <c r="AN365" s="22">
        <v>18.350000000000001</v>
      </c>
      <c r="AO365" s="22">
        <v>27.2</v>
      </c>
      <c r="AP365" s="22">
        <v>0.15</v>
      </c>
      <c r="AQ365" s="22">
        <v>1.94</v>
      </c>
      <c r="AR365" s="22">
        <v>0.08</v>
      </c>
      <c r="AS365" s="22">
        <v>2.37</v>
      </c>
      <c r="AT365" s="22">
        <v>1.2E-2</v>
      </c>
      <c r="AU365" s="22">
        <v>5.56</v>
      </c>
      <c r="AV365" s="22">
        <v>3.16</v>
      </c>
      <c r="AW365" s="22">
        <v>2.2999999999999998</v>
      </c>
      <c r="AX365" s="22">
        <v>0.35</v>
      </c>
      <c r="AY365" s="22">
        <v>1.24</v>
      </c>
      <c r="AZ365" s="22">
        <v>12</v>
      </c>
      <c r="BA365" s="22">
        <v>99.41</v>
      </c>
      <c r="BB365" s="22" t="s">
        <v>78</v>
      </c>
      <c r="BC365" s="22" t="s">
        <v>78</v>
      </c>
      <c r="BD365" s="22" t="s">
        <v>78</v>
      </c>
      <c r="BE365" s="22">
        <v>123</v>
      </c>
      <c r="BF365" s="22" t="s">
        <v>80</v>
      </c>
      <c r="BG365" s="22">
        <v>1.3</v>
      </c>
      <c r="BH365" s="22">
        <v>0.12</v>
      </c>
      <c r="BI365" s="22">
        <v>90</v>
      </c>
      <c r="BJ365" s="22">
        <v>1.4850000000000001</v>
      </c>
      <c r="BK365" s="22">
        <v>0.19700000000000001</v>
      </c>
      <c r="BL365" s="22">
        <v>0.503</v>
      </c>
      <c r="BM365" s="22">
        <v>0.16</v>
      </c>
      <c r="BN365" s="22">
        <v>0.19800000000000001</v>
      </c>
      <c r="BO365" s="22">
        <v>0.20399999999999999</v>
      </c>
      <c r="BP365" s="22">
        <v>5.8000000000000003E-2</v>
      </c>
      <c r="BQ365" s="22" t="s">
        <v>79</v>
      </c>
      <c r="BR365" s="22">
        <v>0.22900000000000001</v>
      </c>
      <c r="BS365" s="22" t="s">
        <v>81</v>
      </c>
      <c r="BT365" s="22">
        <v>4.9000000000000002E-2</v>
      </c>
      <c r="BU365" s="22">
        <v>40</v>
      </c>
      <c r="BV365" s="22">
        <v>1.1200000000000001</v>
      </c>
      <c r="BW365" s="22" t="s">
        <v>82</v>
      </c>
      <c r="BX365" s="22">
        <v>6.3E-2</v>
      </c>
      <c r="BY365" s="22">
        <v>188</v>
      </c>
      <c r="BZ365" s="22">
        <v>15.7</v>
      </c>
      <c r="CA365" s="22" t="s">
        <v>78</v>
      </c>
      <c r="CB365" s="22" t="s">
        <v>84</v>
      </c>
      <c r="CC365" s="22" t="s">
        <v>81</v>
      </c>
      <c r="CD365" s="22">
        <v>1.1399999999999999</v>
      </c>
      <c r="CE365" s="22">
        <v>0.4</v>
      </c>
      <c r="CF365" s="22" t="s">
        <v>79</v>
      </c>
      <c r="CG365" s="22" t="s">
        <v>85</v>
      </c>
      <c r="CH365" s="22">
        <v>0.23499999999999999</v>
      </c>
      <c r="CI365" s="22">
        <v>1.17</v>
      </c>
      <c r="CJ365" s="22" t="s">
        <v>81</v>
      </c>
      <c r="CK365" s="22">
        <v>10</v>
      </c>
      <c r="CL365" s="22">
        <v>0.189</v>
      </c>
      <c r="CM365" s="22" t="s">
        <v>85</v>
      </c>
      <c r="CN365" s="22">
        <v>2.64</v>
      </c>
      <c r="CO365" s="22" t="s">
        <v>81</v>
      </c>
      <c r="CP365" s="22">
        <v>2.5999999999999999E-2</v>
      </c>
      <c r="CQ365" s="22" t="s">
        <v>81</v>
      </c>
      <c r="CR365" s="22" t="s">
        <v>79</v>
      </c>
      <c r="CS365" s="22">
        <v>3.3000000000000002E-2</v>
      </c>
      <c r="CT365" s="22">
        <v>5.0000000000000001E-3</v>
      </c>
      <c r="CU365" s="22" t="s">
        <v>86</v>
      </c>
      <c r="CV365" s="22" t="s">
        <v>78</v>
      </c>
      <c r="CW365" s="22">
        <v>3.54</v>
      </c>
      <c r="CX365" s="22">
        <v>0.26400000000000001</v>
      </c>
      <c r="CY365" s="23" t="s">
        <v>78</v>
      </c>
    </row>
    <row r="366" spans="1:103" x14ac:dyDescent="0.2">
      <c r="A366" s="43" t="s">
        <v>459</v>
      </c>
      <c r="B366" s="44">
        <v>15</v>
      </c>
      <c r="C366" s="44">
        <v>16</v>
      </c>
      <c r="D366" s="45" t="s">
        <v>477</v>
      </c>
      <c r="E366" s="45" t="s">
        <v>77</v>
      </c>
      <c r="F366" s="36">
        <v>990050</v>
      </c>
      <c r="G366" s="26" t="s">
        <v>97</v>
      </c>
      <c r="H366" s="26">
        <v>38200</v>
      </c>
      <c r="I366" s="22">
        <v>50</v>
      </c>
      <c r="J366" s="22">
        <v>3.51</v>
      </c>
      <c r="K366" s="22">
        <v>242</v>
      </c>
      <c r="L366" s="22">
        <v>104.5</v>
      </c>
      <c r="M366" s="22">
        <v>243</v>
      </c>
      <c r="N366" s="22" t="s">
        <v>94</v>
      </c>
      <c r="O366" s="22">
        <v>527</v>
      </c>
      <c r="P366" s="22">
        <v>2.69</v>
      </c>
      <c r="Q366" s="22">
        <v>40</v>
      </c>
      <c r="R366" s="26">
        <v>23300</v>
      </c>
      <c r="S366" s="22">
        <v>12.2</v>
      </c>
      <c r="T366" s="22">
        <v>1525</v>
      </c>
      <c r="U366" s="26">
        <v>12050</v>
      </c>
      <c r="V366" s="26">
        <v>3680</v>
      </c>
      <c r="W366" s="22">
        <v>48.2</v>
      </c>
      <c r="X366" s="22">
        <v>16.600000000000001</v>
      </c>
      <c r="Y366" s="26" t="s">
        <v>438</v>
      </c>
      <c r="Z366" s="22">
        <v>4.5999999999999996</v>
      </c>
      <c r="AA366" s="22">
        <v>2520</v>
      </c>
      <c r="AB366" s="22">
        <v>4</v>
      </c>
      <c r="AC366" s="22">
        <v>58.9</v>
      </c>
      <c r="AD366" s="22">
        <v>319</v>
      </c>
      <c r="AE366" s="22">
        <v>0.84</v>
      </c>
      <c r="AF366" s="22">
        <v>14</v>
      </c>
      <c r="AG366" s="22">
        <v>20.2</v>
      </c>
      <c r="AH366" s="22">
        <v>908</v>
      </c>
      <c r="AI366" s="22">
        <v>20.7</v>
      </c>
      <c r="AJ366" s="22">
        <v>1045</v>
      </c>
      <c r="AK366" s="22">
        <v>86.3</v>
      </c>
      <c r="AL366" s="22">
        <v>102</v>
      </c>
      <c r="AM366" s="22">
        <v>9.9</v>
      </c>
      <c r="AN366" s="22">
        <v>4.45</v>
      </c>
      <c r="AO366" s="22">
        <v>47.9</v>
      </c>
      <c r="AP366" s="22">
        <v>0.48</v>
      </c>
      <c r="AQ366" s="22">
        <v>0.38</v>
      </c>
      <c r="AR366" s="22" t="s">
        <v>78</v>
      </c>
      <c r="AS366" s="22">
        <v>0.17</v>
      </c>
      <c r="AT366" s="22">
        <v>8.9999999999999993E-3</v>
      </c>
      <c r="AU366" s="22">
        <v>1.35</v>
      </c>
      <c r="AV366" s="22">
        <v>7.03</v>
      </c>
      <c r="AW366" s="22">
        <v>5.43</v>
      </c>
      <c r="AX366" s="22">
        <v>0.31</v>
      </c>
      <c r="AY366" s="22">
        <v>1.62</v>
      </c>
      <c r="AZ366" s="22">
        <v>13.15</v>
      </c>
      <c r="BA366" s="22">
        <v>92.18</v>
      </c>
      <c r="BB366" s="22">
        <v>0.01</v>
      </c>
      <c r="BC366" s="22" t="s">
        <v>78</v>
      </c>
      <c r="BD366" s="22" t="s">
        <v>78</v>
      </c>
      <c r="BE366" s="22">
        <v>238</v>
      </c>
      <c r="BF366" s="22" t="s">
        <v>80</v>
      </c>
      <c r="BG366" s="22">
        <v>1.9</v>
      </c>
      <c r="BH366" s="22">
        <v>0.31</v>
      </c>
      <c r="BI366" s="22">
        <v>80</v>
      </c>
      <c r="BJ366" s="22">
        <v>5.32</v>
      </c>
      <c r="BK366" s="22">
        <v>0.20200000000000001</v>
      </c>
      <c r="BL366" s="22">
        <v>0.09</v>
      </c>
      <c r="BM366" s="22">
        <v>0.17</v>
      </c>
      <c r="BN366" s="22">
        <v>1.27</v>
      </c>
      <c r="BO366" s="22">
        <v>1</v>
      </c>
      <c r="BP366" s="22">
        <v>0.36099999999999999</v>
      </c>
      <c r="BQ366" s="22" t="s">
        <v>79</v>
      </c>
      <c r="BR366" s="22">
        <v>1.48</v>
      </c>
      <c r="BS366" s="22" t="s">
        <v>81</v>
      </c>
      <c r="BT366" s="22">
        <v>0.28100000000000003</v>
      </c>
      <c r="BU366" s="22">
        <v>20</v>
      </c>
      <c r="BV366" s="22">
        <v>7.36</v>
      </c>
      <c r="BW366" s="22" t="s">
        <v>82</v>
      </c>
      <c r="BX366" s="22">
        <v>0.17699999999999999</v>
      </c>
      <c r="BY366" s="22">
        <v>273</v>
      </c>
      <c r="BZ366" s="22">
        <v>16.5</v>
      </c>
      <c r="CA366" s="22" t="s">
        <v>78</v>
      </c>
      <c r="CB366" s="22" t="s">
        <v>84</v>
      </c>
      <c r="CC366" s="22" t="s">
        <v>81</v>
      </c>
      <c r="CD366" s="22">
        <v>6.41</v>
      </c>
      <c r="CE366" s="22">
        <v>0.9</v>
      </c>
      <c r="CF366" s="22" t="s">
        <v>79</v>
      </c>
      <c r="CG366" s="22" t="s">
        <v>85</v>
      </c>
      <c r="CH366" s="22">
        <v>1.405</v>
      </c>
      <c r="CI366" s="22">
        <v>0.57999999999999996</v>
      </c>
      <c r="CJ366" s="22" t="s">
        <v>81</v>
      </c>
      <c r="CK366" s="22">
        <v>10</v>
      </c>
      <c r="CL366" s="22">
        <v>1.0249999999999999</v>
      </c>
      <c r="CM366" s="22" t="s">
        <v>85</v>
      </c>
      <c r="CN366" s="22">
        <v>3.69</v>
      </c>
      <c r="CO366" s="22" t="s">
        <v>81</v>
      </c>
      <c r="CP366" s="22">
        <v>0.17499999999999999</v>
      </c>
      <c r="CQ366" s="22" t="s">
        <v>81</v>
      </c>
      <c r="CR366" s="22" t="s">
        <v>79</v>
      </c>
      <c r="CS366" s="22">
        <v>0.13300000000000001</v>
      </c>
      <c r="CT366" s="22">
        <v>2.8000000000000001E-2</v>
      </c>
      <c r="CU366" s="22" t="s">
        <v>86</v>
      </c>
      <c r="CV366" s="22" t="s">
        <v>78</v>
      </c>
      <c r="CW366" s="22">
        <v>14.25</v>
      </c>
      <c r="CX366" s="22">
        <v>0.95399999999999996</v>
      </c>
      <c r="CY366" s="23" t="s">
        <v>78</v>
      </c>
    </row>
    <row r="367" spans="1:103" x14ac:dyDescent="0.2">
      <c r="A367" s="43" t="s">
        <v>459</v>
      </c>
      <c r="B367" s="44">
        <v>16</v>
      </c>
      <c r="C367" s="44">
        <v>17</v>
      </c>
      <c r="D367" s="45" t="s">
        <v>478</v>
      </c>
      <c r="E367" s="45" t="s">
        <v>77</v>
      </c>
      <c r="F367" s="36">
        <v>990050</v>
      </c>
      <c r="G367" s="26" t="s">
        <v>97</v>
      </c>
      <c r="H367" s="26">
        <v>11050</v>
      </c>
      <c r="I367" s="22">
        <v>87</v>
      </c>
      <c r="J367" s="22">
        <v>7.9</v>
      </c>
      <c r="K367" s="22">
        <v>164</v>
      </c>
      <c r="L367" s="22">
        <v>60</v>
      </c>
      <c r="M367" s="22">
        <v>137.5</v>
      </c>
      <c r="N367" s="22">
        <v>14.5</v>
      </c>
      <c r="O367" s="22">
        <v>321</v>
      </c>
      <c r="P367" s="22">
        <v>4.4000000000000004</v>
      </c>
      <c r="Q367" s="22">
        <v>26.1</v>
      </c>
      <c r="R367" s="22">
        <v>5450</v>
      </c>
      <c r="S367" s="22">
        <v>5.18</v>
      </c>
      <c r="T367" s="26">
        <v>3450</v>
      </c>
      <c r="U367" s="22">
        <v>4560</v>
      </c>
      <c r="V367" s="26">
        <v>1200</v>
      </c>
      <c r="W367" s="22">
        <v>87.6</v>
      </c>
      <c r="X367" s="22">
        <v>16.899999999999999</v>
      </c>
      <c r="Y367" s="22">
        <v>572</v>
      </c>
      <c r="Z367" s="22">
        <v>7.4</v>
      </c>
      <c r="AA367" s="22">
        <v>2170</v>
      </c>
      <c r="AB367" s="22">
        <v>17.399999999999999</v>
      </c>
      <c r="AC367" s="22">
        <v>36.6</v>
      </c>
      <c r="AD367" s="22">
        <v>117</v>
      </c>
      <c r="AE367" s="22">
        <v>2.41</v>
      </c>
      <c r="AF367" s="22">
        <v>7.06</v>
      </c>
      <c r="AG367" s="22">
        <v>28.9</v>
      </c>
      <c r="AH367" s="22">
        <v>717</v>
      </c>
      <c r="AI367" s="22">
        <v>5.5</v>
      </c>
      <c r="AJ367" s="22">
        <v>627</v>
      </c>
      <c r="AK367" s="22">
        <v>39</v>
      </c>
      <c r="AL367" s="22">
        <v>149</v>
      </c>
      <c r="AM367" s="22">
        <v>22.1</v>
      </c>
      <c r="AN367" s="22">
        <v>13.35</v>
      </c>
      <c r="AO367" s="22">
        <v>27.8</v>
      </c>
      <c r="AP367" s="22">
        <v>0.23</v>
      </c>
      <c r="AQ367" s="22">
        <v>0.89</v>
      </c>
      <c r="AR367" s="22">
        <v>0.03</v>
      </c>
      <c r="AS367" s="22">
        <v>1.1100000000000001</v>
      </c>
      <c r="AT367" s="22">
        <v>1.4E-2</v>
      </c>
      <c r="AU367" s="22">
        <v>3.93</v>
      </c>
      <c r="AV367" s="22">
        <v>9.6199999999999992</v>
      </c>
      <c r="AW367" s="22">
        <v>3.04</v>
      </c>
      <c r="AX367" s="22">
        <v>0.26</v>
      </c>
      <c r="AY367" s="22">
        <v>2.82</v>
      </c>
      <c r="AZ367" s="22">
        <v>14.75</v>
      </c>
      <c r="BA367" s="22">
        <v>99.94</v>
      </c>
      <c r="BB367" s="22">
        <v>0.01</v>
      </c>
      <c r="BC367" s="22" t="s">
        <v>78</v>
      </c>
      <c r="BD367" s="22" t="s">
        <v>78</v>
      </c>
      <c r="BE367" s="22">
        <v>673</v>
      </c>
      <c r="BF367" s="22" t="s">
        <v>80</v>
      </c>
      <c r="BG367" s="22">
        <v>1.8</v>
      </c>
      <c r="BH367" s="22">
        <v>0.8</v>
      </c>
      <c r="BI367" s="22">
        <v>250</v>
      </c>
      <c r="BJ367" s="22">
        <v>3.71</v>
      </c>
      <c r="BK367" s="22">
        <v>0.23</v>
      </c>
      <c r="BL367" s="22">
        <v>0.13800000000000001</v>
      </c>
      <c r="BM367" s="22">
        <v>0.32</v>
      </c>
      <c r="BN367" s="22">
        <v>8.5</v>
      </c>
      <c r="BO367" s="22">
        <v>5.84</v>
      </c>
      <c r="BP367" s="22">
        <v>1.59</v>
      </c>
      <c r="BQ367" s="22" t="s">
        <v>79</v>
      </c>
      <c r="BR367" s="22">
        <v>8.19</v>
      </c>
      <c r="BS367" s="22" t="s">
        <v>81</v>
      </c>
      <c r="BT367" s="22">
        <v>1.7749999999999999</v>
      </c>
      <c r="BU367" s="22">
        <v>50</v>
      </c>
      <c r="BV367" s="22">
        <v>1.615</v>
      </c>
      <c r="BW367" s="22" t="s">
        <v>82</v>
      </c>
      <c r="BX367" s="22">
        <v>0.80400000000000005</v>
      </c>
      <c r="BY367" s="22">
        <v>179</v>
      </c>
      <c r="BZ367" s="22">
        <v>12.4</v>
      </c>
      <c r="CA367" s="22" t="s">
        <v>78</v>
      </c>
      <c r="CB367" s="22" t="s">
        <v>84</v>
      </c>
      <c r="CC367" s="22" t="s">
        <v>81</v>
      </c>
      <c r="CD367" s="22">
        <v>8.7799999999999994</v>
      </c>
      <c r="CE367" s="22">
        <v>1.4</v>
      </c>
      <c r="CF367" s="22" t="s">
        <v>79</v>
      </c>
      <c r="CG367" s="22" t="s">
        <v>85</v>
      </c>
      <c r="CH367" s="22">
        <v>1.115</v>
      </c>
      <c r="CI367" s="22">
        <v>0.89</v>
      </c>
      <c r="CJ367" s="22">
        <v>1.7999999999999999E-2</v>
      </c>
      <c r="CK367" s="22">
        <v>10</v>
      </c>
      <c r="CL367" s="22">
        <v>3.42</v>
      </c>
      <c r="CM367" s="22" t="s">
        <v>85</v>
      </c>
      <c r="CN367" s="22">
        <v>5.59</v>
      </c>
      <c r="CO367" s="22" t="s">
        <v>81</v>
      </c>
      <c r="CP367" s="22">
        <v>1.115</v>
      </c>
      <c r="CQ367" s="22" t="s">
        <v>81</v>
      </c>
      <c r="CR367" s="22" t="s">
        <v>79</v>
      </c>
      <c r="CS367" s="22">
        <v>0.746</v>
      </c>
      <c r="CT367" s="22">
        <v>6.2E-2</v>
      </c>
      <c r="CU367" s="22" t="s">
        <v>86</v>
      </c>
      <c r="CV367" s="22" t="s">
        <v>78</v>
      </c>
      <c r="CW367" s="22">
        <v>79.8</v>
      </c>
      <c r="CX367" s="22">
        <v>5.1100000000000003</v>
      </c>
      <c r="CY367" s="23">
        <v>0.01</v>
      </c>
    </row>
    <row r="368" spans="1:103" x14ac:dyDescent="0.2">
      <c r="A368" s="43" t="s">
        <v>459</v>
      </c>
      <c r="B368" s="44">
        <v>17</v>
      </c>
      <c r="C368" s="44">
        <v>18</v>
      </c>
      <c r="D368" s="45" t="s">
        <v>479</v>
      </c>
      <c r="E368" s="45" t="s">
        <v>77</v>
      </c>
      <c r="F368" s="36">
        <v>990050</v>
      </c>
      <c r="G368" s="26" t="s">
        <v>97</v>
      </c>
      <c r="H368" s="26">
        <v>12450</v>
      </c>
      <c r="I368" s="22">
        <v>120</v>
      </c>
      <c r="J368" s="22">
        <v>4.66</v>
      </c>
      <c r="K368" s="22">
        <v>114</v>
      </c>
      <c r="L368" s="22">
        <v>40.1</v>
      </c>
      <c r="M368" s="22">
        <v>127</v>
      </c>
      <c r="N368" s="22">
        <v>9.3000000000000007</v>
      </c>
      <c r="O368" s="22">
        <v>274</v>
      </c>
      <c r="P368" s="22">
        <v>5.35</v>
      </c>
      <c r="Q368" s="22">
        <v>17.45</v>
      </c>
      <c r="R368" s="22">
        <v>6300</v>
      </c>
      <c r="S368" s="22">
        <v>3.78</v>
      </c>
      <c r="T368" s="22">
        <v>1265</v>
      </c>
      <c r="U368" s="22">
        <v>4850</v>
      </c>
      <c r="V368" s="26">
        <v>1300</v>
      </c>
      <c r="W368" s="22">
        <v>56.8</v>
      </c>
      <c r="X368" s="22">
        <v>22.6</v>
      </c>
      <c r="Y368" s="22">
        <v>572</v>
      </c>
      <c r="Z368" s="22">
        <v>9.8000000000000007</v>
      </c>
      <c r="AA368" s="22">
        <v>3000</v>
      </c>
      <c r="AB368" s="22">
        <v>12.2</v>
      </c>
      <c r="AC368" s="22">
        <v>28.6</v>
      </c>
      <c r="AD368" s="22">
        <v>110</v>
      </c>
      <c r="AE368" s="22">
        <v>1.81</v>
      </c>
      <c r="AF368" s="22">
        <v>4.92</v>
      </c>
      <c r="AG368" s="22">
        <v>12.65</v>
      </c>
      <c r="AH368" s="22">
        <v>749</v>
      </c>
      <c r="AI368" s="22">
        <v>3.3</v>
      </c>
      <c r="AJ368" s="22">
        <v>417</v>
      </c>
      <c r="AK368" s="22">
        <v>27.7</v>
      </c>
      <c r="AL368" s="22">
        <v>157</v>
      </c>
      <c r="AM368" s="22">
        <v>16.399999999999999</v>
      </c>
      <c r="AN368" s="22">
        <v>9.92</v>
      </c>
      <c r="AO368" s="22">
        <v>35.799999999999997</v>
      </c>
      <c r="AP368" s="22">
        <v>0.38</v>
      </c>
      <c r="AQ368" s="22">
        <v>1</v>
      </c>
      <c r="AR368" s="22">
        <v>0.03</v>
      </c>
      <c r="AS368" s="22">
        <v>1.6</v>
      </c>
      <c r="AT368" s="22">
        <v>0.02</v>
      </c>
      <c r="AU368" s="22">
        <v>2.88</v>
      </c>
      <c r="AV368" s="22">
        <v>9.1999999999999993</v>
      </c>
      <c r="AW368" s="22">
        <v>4</v>
      </c>
      <c r="AX368" s="22">
        <v>0.38</v>
      </c>
      <c r="AY368" s="22">
        <v>2.92</v>
      </c>
      <c r="AZ368" s="22">
        <v>13.95</v>
      </c>
      <c r="BA368" s="22">
        <v>98.48</v>
      </c>
      <c r="BB368" s="22">
        <v>0.01</v>
      </c>
      <c r="BC368" s="22" t="s">
        <v>78</v>
      </c>
      <c r="BD368" s="22" t="s">
        <v>78</v>
      </c>
      <c r="BE368" s="22">
        <v>254</v>
      </c>
      <c r="BF368" s="22" t="s">
        <v>80</v>
      </c>
      <c r="BG368" s="22">
        <v>1.8</v>
      </c>
      <c r="BH368" s="22">
        <v>0.44</v>
      </c>
      <c r="BI368" s="22">
        <v>980</v>
      </c>
      <c r="BJ368" s="22">
        <v>2.99</v>
      </c>
      <c r="BK368" s="22">
        <v>0.193</v>
      </c>
      <c r="BL368" s="22">
        <v>0.10100000000000001</v>
      </c>
      <c r="BM368" s="22">
        <v>0.22</v>
      </c>
      <c r="BN368" s="22">
        <v>1.54</v>
      </c>
      <c r="BO368" s="22">
        <v>1.3</v>
      </c>
      <c r="BP368" s="22">
        <v>0.36799999999999999</v>
      </c>
      <c r="BQ368" s="22" t="s">
        <v>79</v>
      </c>
      <c r="BR368" s="22">
        <v>1.655</v>
      </c>
      <c r="BS368" s="22" t="s">
        <v>81</v>
      </c>
      <c r="BT368" s="22">
        <v>0.34699999999999998</v>
      </c>
      <c r="BU368" s="22">
        <v>50</v>
      </c>
      <c r="BV368" s="22">
        <v>1.0900000000000001</v>
      </c>
      <c r="BW368" s="22" t="s">
        <v>82</v>
      </c>
      <c r="BX368" s="22">
        <v>0.251</v>
      </c>
      <c r="BY368" s="22">
        <v>352</v>
      </c>
      <c r="BZ368" s="22">
        <v>11.9</v>
      </c>
      <c r="CA368" s="22" t="s">
        <v>78</v>
      </c>
      <c r="CB368" s="22" t="s">
        <v>84</v>
      </c>
      <c r="CC368" s="22" t="s">
        <v>81</v>
      </c>
      <c r="CD368" s="22">
        <v>3.59</v>
      </c>
      <c r="CE368" s="22">
        <v>1.6</v>
      </c>
      <c r="CF368" s="22" t="s">
        <v>79</v>
      </c>
      <c r="CG368" s="22" t="s">
        <v>85</v>
      </c>
      <c r="CH368" s="22">
        <v>0.59</v>
      </c>
      <c r="CI368" s="22">
        <v>0.66</v>
      </c>
      <c r="CJ368" s="22">
        <v>1.4999999999999999E-2</v>
      </c>
      <c r="CK368" s="22">
        <v>20</v>
      </c>
      <c r="CL368" s="22">
        <v>0.96199999999999997</v>
      </c>
      <c r="CM368" s="22" t="s">
        <v>85</v>
      </c>
      <c r="CN368" s="22">
        <v>19.5</v>
      </c>
      <c r="CO368" s="22" t="s">
        <v>81</v>
      </c>
      <c r="CP368" s="22">
        <v>0.20799999999999999</v>
      </c>
      <c r="CQ368" s="22" t="s">
        <v>81</v>
      </c>
      <c r="CR368" s="22" t="s">
        <v>79</v>
      </c>
      <c r="CS368" s="22">
        <v>0.19</v>
      </c>
      <c r="CT368" s="22">
        <v>2.3E-2</v>
      </c>
      <c r="CU368" s="22" t="s">
        <v>86</v>
      </c>
      <c r="CV368" s="22" t="s">
        <v>78</v>
      </c>
      <c r="CW368" s="22">
        <v>17.2</v>
      </c>
      <c r="CX368" s="22">
        <v>1.4850000000000001</v>
      </c>
      <c r="CY368" s="23" t="s">
        <v>78</v>
      </c>
    </row>
    <row r="369" spans="1:103" x14ac:dyDescent="0.2">
      <c r="A369" s="43" t="s">
        <v>459</v>
      </c>
      <c r="B369" s="48">
        <v>17</v>
      </c>
      <c r="C369" s="48">
        <v>18</v>
      </c>
      <c r="D369" s="32" t="s">
        <v>480</v>
      </c>
      <c r="E369" s="32" t="s">
        <v>481</v>
      </c>
      <c r="F369" s="36">
        <v>990050</v>
      </c>
      <c r="G369" s="26" t="s">
        <v>97</v>
      </c>
      <c r="H369" s="26">
        <v>12450</v>
      </c>
      <c r="I369" s="22">
        <v>117</v>
      </c>
      <c r="J369" s="22">
        <v>4.53</v>
      </c>
      <c r="K369" s="22">
        <v>127.5</v>
      </c>
      <c r="L369" s="22">
        <v>43.9</v>
      </c>
      <c r="M369" s="22">
        <v>139</v>
      </c>
      <c r="N369" s="22">
        <v>8.6</v>
      </c>
      <c r="O369" s="22">
        <v>299</v>
      </c>
      <c r="P369" s="22">
        <v>4.8499999999999996</v>
      </c>
      <c r="Q369" s="22">
        <v>19.149999999999999</v>
      </c>
      <c r="R369" s="22">
        <v>6970</v>
      </c>
      <c r="S369" s="22">
        <v>4.26</v>
      </c>
      <c r="T369" s="22">
        <v>1175</v>
      </c>
      <c r="U369" s="22">
        <v>5320</v>
      </c>
      <c r="V369" s="26">
        <v>1300</v>
      </c>
      <c r="W369" s="22">
        <v>54.8</v>
      </c>
      <c r="X369" s="22">
        <v>20.7</v>
      </c>
      <c r="Y369" s="22">
        <v>630</v>
      </c>
      <c r="Z369" s="22">
        <v>9.4</v>
      </c>
      <c r="AA369" s="22">
        <v>3200</v>
      </c>
      <c r="AB369" s="22">
        <v>11.8</v>
      </c>
      <c r="AC369" s="22">
        <v>31.3</v>
      </c>
      <c r="AD369" s="22">
        <v>119.5</v>
      </c>
      <c r="AE369" s="22">
        <v>1.71</v>
      </c>
      <c r="AF369" s="22">
        <v>5.19</v>
      </c>
      <c r="AG369" s="22">
        <v>12.7</v>
      </c>
      <c r="AH369" s="22">
        <v>765</v>
      </c>
      <c r="AI369" s="22">
        <v>3.1</v>
      </c>
      <c r="AJ369" s="22">
        <v>463</v>
      </c>
      <c r="AK369" s="22">
        <v>29.8</v>
      </c>
      <c r="AL369" s="22">
        <v>154</v>
      </c>
      <c r="AM369" s="22">
        <v>16.05</v>
      </c>
      <c r="AN369" s="22">
        <v>9.81</v>
      </c>
      <c r="AO369" s="22">
        <v>35.1</v>
      </c>
      <c r="AP369" s="22">
        <v>0.38</v>
      </c>
      <c r="AQ369" s="22">
        <v>0.94</v>
      </c>
      <c r="AR369" s="22">
        <v>0.02</v>
      </c>
      <c r="AS369" s="22">
        <v>1.6</v>
      </c>
      <c r="AT369" s="22">
        <v>1.9E-2</v>
      </c>
      <c r="AU369" s="22">
        <v>2.65</v>
      </c>
      <c r="AV369" s="22">
        <v>9.7899999999999991</v>
      </c>
      <c r="AW369" s="22">
        <v>4.2</v>
      </c>
      <c r="AX369" s="22">
        <v>0.39</v>
      </c>
      <c r="AY369" s="22">
        <v>3.11</v>
      </c>
      <c r="AZ369" s="22">
        <v>13.95</v>
      </c>
      <c r="BA369" s="22">
        <v>98.01</v>
      </c>
      <c r="BB369" s="22">
        <v>0.01</v>
      </c>
      <c r="BC369" s="22" t="s">
        <v>78</v>
      </c>
      <c r="BD369" s="22" t="s">
        <v>78</v>
      </c>
      <c r="BE369" s="22">
        <v>245</v>
      </c>
      <c r="BF369" s="22" t="s">
        <v>80</v>
      </c>
      <c r="BG369" s="22">
        <v>1.9</v>
      </c>
      <c r="BH369" s="22">
        <v>0.44</v>
      </c>
      <c r="BI369" s="22">
        <v>870</v>
      </c>
      <c r="BJ369" s="22">
        <v>2.87</v>
      </c>
      <c r="BK369" s="22">
        <v>0.182</v>
      </c>
      <c r="BL369" s="22">
        <v>8.6999999999999994E-2</v>
      </c>
      <c r="BM369" s="22">
        <v>0.2</v>
      </c>
      <c r="BN369" s="22">
        <v>1.56</v>
      </c>
      <c r="BO369" s="22">
        <v>1.3049999999999999</v>
      </c>
      <c r="BP369" s="22">
        <v>0.38200000000000001</v>
      </c>
      <c r="BQ369" s="22" t="s">
        <v>79</v>
      </c>
      <c r="BR369" s="22">
        <v>1.7</v>
      </c>
      <c r="BS369" s="22" t="s">
        <v>81</v>
      </c>
      <c r="BT369" s="22">
        <v>0.34899999999999998</v>
      </c>
      <c r="BU369" s="22">
        <v>60</v>
      </c>
      <c r="BV369" s="22">
        <v>1.075</v>
      </c>
      <c r="BW369" s="22" t="s">
        <v>82</v>
      </c>
      <c r="BX369" s="22">
        <v>0.246</v>
      </c>
      <c r="BY369" s="22">
        <v>332</v>
      </c>
      <c r="BZ369" s="22">
        <v>12.5</v>
      </c>
      <c r="CA369" s="22" t="s">
        <v>78</v>
      </c>
      <c r="CB369" s="22" t="s">
        <v>84</v>
      </c>
      <c r="CC369" s="22" t="s">
        <v>81</v>
      </c>
      <c r="CD369" s="22">
        <v>3.49</v>
      </c>
      <c r="CE369" s="22">
        <v>1.4</v>
      </c>
      <c r="CF369" s="22" t="s">
        <v>79</v>
      </c>
      <c r="CG369" s="22" t="s">
        <v>85</v>
      </c>
      <c r="CH369" s="22">
        <v>0.57699999999999996</v>
      </c>
      <c r="CI369" s="22">
        <v>0.56999999999999995</v>
      </c>
      <c r="CJ369" s="22">
        <v>5.0000000000000001E-3</v>
      </c>
      <c r="CK369" s="22">
        <v>20</v>
      </c>
      <c r="CL369" s="22">
        <v>0.96699999999999997</v>
      </c>
      <c r="CM369" s="22" t="s">
        <v>85</v>
      </c>
      <c r="CN369" s="22">
        <v>16.95</v>
      </c>
      <c r="CO369" s="22">
        <v>6.0000000000000001E-3</v>
      </c>
      <c r="CP369" s="22">
        <v>0.214</v>
      </c>
      <c r="CQ369" s="22" t="s">
        <v>81</v>
      </c>
      <c r="CR369" s="22" t="s">
        <v>79</v>
      </c>
      <c r="CS369" s="22">
        <v>0.186</v>
      </c>
      <c r="CT369" s="22">
        <v>2.3E-2</v>
      </c>
      <c r="CU369" s="22" t="s">
        <v>86</v>
      </c>
      <c r="CV369" s="22" t="s">
        <v>78</v>
      </c>
      <c r="CW369" s="22">
        <v>17.05</v>
      </c>
      <c r="CX369" s="22">
        <v>1.41</v>
      </c>
      <c r="CY369" s="23" t="s">
        <v>78</v>
      </c>
    </row>
    <row r="370" spans="1:103" x14ac:dyDescent="0.2">
      <c r="A370" s="43" t="s">
        <v>459</v>
      </c>
      <c r="B370" s="44">
        <v>18</v>
      </c>
      <c r="C370" s="44">
        <v>19</v>
      </c>
      <c r="D370" s="45" t="s">
        <v>482</v>
      </c>
      <c r="E370" s="45" t="s">
        <v>77</v>
      </c>
      <c r="F370" s="36">
        <v>990050</v>
      </c>
      <c r="G370" s="22">
        <v>7470</v>
      </c>
      <c r="H370" s="22">
        <v>8510</v>
      </c>
      <c r="I370" s="22">
        <v>140</v>
      </c>
      <c r="J370" s="22">
        <v>6.51</v>
      </c>
      <c r="K370" s="22">
        <v>121</v>
      </c>
      <c r="L370" s="22">
        <v>40.799999999999997</v>
      </c>
      <c r="M370" s="22">
        <v>103</v>
      </c>
      <c r="N370" s="22">
        <v>19.399999999999999</v>
      </c>
      <c r="O370" s="22">
        <v>243</v>
      </c>
      <c r="P370" s="22">
        <v>3.37</v>
      </c>
      <c r="Q370" s="22">
        <v>18.5</v>
      </c>
      <c r="R370" s="22">
        <v>4410</v>
      </c>
      <c r="S370" s="22">
        <v>3.44</v>
      </c>
      <c r="T370" s="22">
        <v>1640</v>
      </c>
      <c r="U370" s="22">
        <v>3410</v>
      </c>
      <c r="V370" s="22">
        <v>945</v>
      </c>
      <c r="W370" s="22">
        <v>86.4</v>
      </c>
      <c r="X370" s="22">
        <v>17.2</v>
      </c>
      <c r="Y370" s="22">
        <v>433</v>
      </c>
      <c r="Z370" s="22">
        <v>6.3</v>
      </c>
      <c r="AA370" s="22">
        <v>2900</v>
      </c>
      <c r="AB370" s="22">
        <v>5.9</v>
      </c>
      <c r="AC370" s="22">
        <v>28.1</v>
      </c>
      <c r="AD370" s="22">
        <v>148</v>
      </c>
      <c r="AE370" s="22">
        <v>1.8</v>
      </c>
      <c r="AF370" s="22">
        <v>4.7</v>
      </c>
      <c r="AG370" s="22">
        <v>16.3</v>
      </c>
      <c r="AH370" s="22">
        <v>514</v>
      </c>
      <c r="AI370" s="22">
        <v>6.3</v>
      </c>
      <c r="AJ370" s="22">
        <v>441</v>
      </c>
      <c r="AK370" s="22">
        <v>25.8</v>
      </c>
      <c r="AL370" s="22">
        <v>120</v>
      </c>
      <c r="AM370" s="22">
        <v>34.4</v>
      </c>
      <c r="AN370" s="22">
        <v>11.15</v>
      </c>
      <c r="AO370" s="22">
        <v>28.9</v>
      </c>
      <c r="AP370" s="22">
        <v>0.68</v>
      </c>
      <c r="AQ370" s="22">
        <v>1.2</v>
      </c>
      <c r="AR370" s="22">
        <v>0.08</v>
      </c>
      <c r="AS370" s="22">
        <v>2.81</v>
      </c>
      <c r="AT370" s="22">
        <v>2.1000000000000001E-2</v>
      </c>
      <c r="AU370" s="22">
        <v>2.91</v>
      </c>
      <c r="AV370" s="22">
        <v>1.06</v>
      </c>
      <c r="AW370" s="22">
        <v>3.03</v>
      </c>
      <c r="AX370" s="22">
        <v>0.36</v>
      </c>
      <c r="AY370" s="22">
        <v>0.84</v>
      </c>
      <c r="AZ370" s="22">
        <v>13.2</v>
      </c>
      <c r="BA370" s="22">
        <v>100.64</v>
      </c>
      <c r="BB370" s="22" t="s">
        <v>78</v>
      </c>
      <c r="BC370" s="22" t="s">
        <v>78</v>
      </c>
      <c r="BD370" s="22" t="s">
        <v>78</v>
      </c>
      <c r="BE370" s="22">
        <v>61</v>
      </c>
      <c r="BF370" s="22" t="s">
        <v>80</v>
      </c>
      <c r="BG370" s="22">
        <v>2.2999999999999998</v>
      </c>
      <c r="BH370" s="22">
        <v>0.17</v>
      </c>
      <c r="BI370" s="22">
        <v>3250</v>
      </c>
      <c r="BJ370" s="22">
        <v>0.86299999999999999</v>
      </c>
      <c r="BK370" s="22">
        <v>0.01</v>
      </c>
      <c r="BL370" s="22">
        <v>5.2999999999999999E-2</v>
      </c>
      <c r="BM370" s="22">
        <v>0.11</v>
      </c>
      <c r="BN370" s="22">
        <v>0.59899999999999998</v>
      </c>
      <c r="BO370" s="22">
        <v>0.64600000000000002</v>
      </c>
      <c r="BP370" s="22">
        <v>9.4E-2</v>
      </c>
      <c r="BQ370" s="22" t="s">
        <v>79</v>
      </c>
      <c r="BR370" s="22">
        <v>0.50900000000000001</v>
      </c>
      <c r="BS370" s="22" t="s">
        <v>81</v>
      </c>
      <c r="BT370" s="22">
        <v>0.152</v>
      </c>
      <c r="BU370" s="22">
        <v>80</v>
      </c>
      <c r="BV370" s="22">
        <v>0.36299999999999999</v>
      </c>
      <c r="BW370" s="22" t="s">
        <v>82</v>
      </c>
      <c r="BX370" s="22">
        <v>0.16500000000000001</v>
      </c>
      <c r="BY370" s="22">
        <v>882</v>
      </c>
      <c r="BZ370" s="22">
        <v>7.2</v>
      </c>
      <c r="CA370" s="22" t="s">
        <v>78</v>
      </c>
      <c r="CB370" s="22" t="s">
        <v>84</v>
      </c>
      <c r="CC370" s="22" t="s">
        <v>81</v>
      </c>
      <c r="CD370" s="22">
        <v>0.86</v>
      </c>
      <c r="CE370" s="22">
        <v>1.5</v>
      </c>
      <c r="CF370" s="22" t="s">
        <v>79</v>
      </c>
      <c r="CG370" s="22" t="s">
        <v>85</v>
      </c>
      <c r="CH370" s="22">
        <v>0.14599999999999999</v>
      </c>
      <c r="CI370" s="22">
        <v>0.67</v>
      </c>
      <c r="CJ370" s="22">
        <v>0.01</v>
      </c>
      <c r="CK370" s="22">
        <v>10</v>
      </c>
      <c r="CL370" s="22">
        <v>0.22600000000000001</v>
      </c>
      <c r="CM370" s="22">
        <v>0.06</v>
      </c>
      <c r="CN370" s="22">
        <v>76.8</v>
      </c>
      <c r="CO370" s="22" t="s">
        <v>81</v>
      </c>
      <c r="CP370" s="22">
        <v>7.1999999999999995E-2</v>
      </c>
      <c r="CQ370" s="22" t="s">
        <v>81</v>
      </c>
      <c r="CR370" s="22" t="s">
        <v>79</v>
      </c>
      <c r="CS370" s="22">
        <v>0.107</v>
      </c>
      <c r="CT370" s="22">
        <v>6.0000000000000001E-3</v>
      </c>
      <c r="CU370" s="22" t="s">
        <v>86</v>
      </c>
      <c r="CV370" s="22" t="s">
        <v>78</v>
      </c>
      <c r="CW370" s="22">
        <v>9.8800000000000008</v>
      </c>
      <c r="CX370" s="22">
        <v>0.871</v>
      </c>
      <c r="CY370" s="23" t="s">
        <v>78</v>
      </c>
    </row>
    <row r="371" spans="1:103" x14ac:dyDescent="0.2">
      <c r="A371" s="43" t="s">
        <v>459</v>
      </c>
      <c r="B371" s="44">
        <v>19</v>
      </c>
      <c r="C371" s="44">
        <v>20</v>
      </c>
      <c r="D371" s="45" t="s">
        <v>483</v>
      </c>
      <c r="E371" s="45" t="s">
        <v>77</v>
      </c>
      <c r="F371" s="36">
        <v>990050</v>
      </c>
      <c r="G371" s="22">
        <v>6280</v>
      </c>
      <c r="H371" s="22">
        <v>4570</v>
      </c>
      <c r="I371" s="22">
        <v>149</v>
      </c>
      <c r="J371" s="22">
        <v>30.4</v>
      </c>
      <c r="K371" s="22">
        <v>70.900000000000006</v>
      </c>
      <c r="L371" s="22">
        <v>25.5</v>
      </c>
      <c r="M371" s="22">
        <v>53.4</v>
      </c>
      <c r="N371" s="22">
        <v>32.700000000000003</v>
      </c>
      <c r="O371" s="22">
        <v>131.5</v>
      </c>
      <c r="P371" s="22">
        <v>3</v>
      </c>
      <c r="Q371" s="22">
        <v>11.3</v>
      </c>
      <c r="R371" s="22">
        <v>2480</v>
      </c>
      <c r="S371" s="22">
        <v>1.92</v>
      </c>
      <c r="T371" s="22">
        <v>1900</v>
      </c>
      <c r="U371" s="22">
        <v>1720</v>
      </c>
      <c r="V371" s="22">
        <v>480</v>
      </c>
      <c r="W371" s="22">
        <v>411</v>
      </c>
      <c r="X371" s="22">
        <v>10.7</v>
      </c>
      <c r="Y371" s="22">
        <v>219</v>
      </c>
      <c r="Z371" s="22">
        <v>5.8</v>
      </c>
      <c r="AA371" s="22">
        <v>2760</v>
      </c>
      <c r="AB371" s="22">
        <v>12.4</v>
      </c>
      <c r="AC371" s="22">
        <v>16</v>
      </c>
      <c r="AD371" s="22">
        <v>135.5</v>
      </c>
      <c r="AE371" s="22">
        <v>2.5</v>
      </c>
      <c r="AF371" s="22">
        <v>2.82</v>
      </c>
      <c r="AG371" s="22">
        <v>10.65</v>
      </c>
      <c r="AH371" s="22">
        <v>477</v>
      </c>
      <c r="AI371" s="22">
        <v>10.8</v>
      </c>
      <c r="AJ371" s="22">
        <v>270</v>
      </c>
      <c r="AK371" s="22">
        <v>13.9</v>
      </c>
      <c r="AL371" s="22">
        <v>127</v>
      </c>
      <c r="AM371" s="22">
        <v>44</v>
      </c>
      <c r="AN371" s="22">
        <v>13.5</v>
      </c>
      <c r="AO371" s="22">
        <v>14.95</v>
      </c>
      <c r="AP371" s="22">
        <v>0.67</v>
      </c>
      <c r="AQ371" s="22">
        <v>3.16</v>
      </c>
      <c r="AR371" s="22">
        <v>0.13</v>
      </c>
      <c r="AS371" s="22">
        <v>6.2</v>
      </c>
      <c r="AT371" s="22">
        <v>2.3E-2</v>
      </c>
      <c r="AU371" s="22">
        <v>4.13</v>
      </c>
      <c r="AV371" s="22">
        <v>0.75</v>
      </c>
      <c r="AW371" s="22">
        <v>2.06</v>
      </c>
      <c r="AX371" s="22">
        <v>0.34</v>
      </c>
      <c r="AY371" s="22">
        <v>0.71</v>
      </c>
      <c r="AZ371" s="22">
        <v>9.82</v>
      </c>
      <c r="BA371" s="22">
        <v>100.44</v>
      </c>
      <c r="BB371" s="22" t="s">
        <v>78</v>
      </c>
      <c r="BC371" s="22" t="s">
        <v>78</v>
      </c>
      <c r="BD371" s="22" t="s">
        <v>78</v>
      </c>
      <c r="BE371" s="22">
        <v>8</v>
      </c>
      <c r="BF371" s="22" t="s">
        <v>80</v>
      </c>
      <c r="BG371" s="22">
        <v>2.2999999999999998</v>
      </c>
      <c r="BH371" s="22">
        <v>0.02</v>
      </c>
      <c r="BI371" s="22">
        <v>3680</v>
      </c>
      <c r="BJ371" s="22">
        <v>0.151</v>
      </c>
      <c r="BK371" s="22" t="s">
        <v>81</v>
      </c>
      <c r="BL371" s="22">
        <v>9.5000000000000001E-2</v>
      </c>
      <c r="BM371" s="22" t="s">
        <v>91</v>
      </c>
      <c r="BN371" s="22">
        <v>5.3999999999999999E-2</v>
      </c>
      <c r="BO371" s="22">
        <v>6.8000000000000005E-2</v>
      </c>
      <c r="BP371" s="22">
        <v>6.0000000000000001E-3</v>
      </c>
      <c r="BQ371" s="22" t="s">
        <v>79</v>
      </c>
      <c r="BR371" s="22">
        <v>4.2999999999999997E-2</v>
      </c>
      <c r="BS371" s="22" t="s">
        <v>81</v>
      </c>
      <c r="BT371" s="22">
        <v>1.6E-2</v>
      </c>
      <c r="BU371" s="22">
        <v>110</v>
      </c>
      <c r="BV371" s="22">
        <v>0.109</v>
      </c>
      <c r="BW371" s="22" t="s">
        <v>82</v>
      </c>
      <c r="BX371" s="22">
        <v>1.7999999999999999E-2</v>
      </c>
      <c r="BY371" s="22">
        <v>843</v>
      </c>
      <c r="BZ371" s="22">
        <v>2.6</v>
      </c>
      <c r="CA371" s="22" t="s">
        <v>78</v>
      </c>
      <c r="CB371" s="22" t="s">
        <v>84</v>
      </c>
      <c r="CC371" s="22" t="s">
        <v>81</v>
      </c>
      <c r="CD371" s="22">
        <v>0.09</v>
      </c>
      <c r="CE371" s="22">
        <v>0.5</v>
      </c>
      <c r="CF371" s="22" t="s">
        <v>79</v>
      </c>
      <c r="CG371" s="22" t="s">
        <v>85</v>
      </c>
      <c r="CH371" s="22">
        <v>2.5000000000000001E-2</v>
      </c>
      <c r="CI371" s="22">
        <v>1.1399999999999999</v>
      </c>
      <c r="CJ371" s="22">
        <v>6.0000000000000001E-3</v>
      </c>
      <c r="CK371" s="22">
        <v>10</v>
      </c>
      <c r="CL371" s="22">
        <v>1.9E-2</v>
      </c>
      <c r="CM371" s="22">
        <v>0.05</v>
      </c>
      <c r="CN371" s="22">
        <v>94.3</v>
      </c>
      <c r="CO371" s="22" t="s">
        <v>81</v>
      </c>
      <c r="CP371" s="22">
        <v>7.0000000000000001E-3</v>
      </c>
      <c r="CQ371" s="22" t="s">
        <v>81</v>
      </c>
      <c r="CR371" s="22" t="s">
        <v>79</v>
      </c>
      <c r="CS371" s="22">
        <v>1.0999999999999999E-2</v>
      </c>
      <c r="CT371" s="22" t="s">
        <v>81</v>
      </c>
      <c r="CU371" s="22" t="s">
        <v>86</v>
      </c>
      <c r="CV371" s="22" t="s">
        <v>78</v>
      </c>
      <c r="CW371" s="22">
        <v>1.385</v>
      </c>
      <c r="CX371" s="22">
        <v>8.5999999999999993E-2</v>
      </c>
      <c r="CY371" s="23" t="s">
        <v>78</v>
      </c>
    </row>
    <row r="372" spans="1:103" x14ac:dyDescent="0.2">
      <c r="A372" s="43" t="s">
        <v>459</v>
      </c>
      <c r="B372" s="44">
        <v>20</v>
      </c>
      <c r="C372" s="44">
        <v>21</v>
      </c>
      <c r="D372" s="45" t="s">
        <v>484</v>
      </c>
      <c r="E372" s="45" t="s">
        <v>77</v>
      </c>
      <c r="F372" s="36">
        <v>990050</v>
      </c>
      <c r="G372" s="26" t="s">
        <v>97</v>
      </c>
      <c r="H372" s="22">
        <v>1820</v>
      </c>
      <c r="I372" s="22">
        <v>170</v>
      </c>
      <c r="J372" s="22">
        <v>10.6</v>
      </c>
      <c r="K372" s="22">
        <v>33.799999999999997</v>
      </c>
      <c r="L372" s="22">
        <v>14.3</v>
      </c>
      <c r="M372" s="22">
        <v>23.2</v>
      </c>
      <c r="N372" s="22">
        <v>29.5</v>
      </c>
      <c r="O372" s="22">
        <v>58.7</v>
      </c>
      <c r="P372" s="22">
        <v>11.65</v>
      </c>
      <c r="Q372" s="22">
        <v>5.68</v>
      </c>
      <c r="R372" s="22">
        <v>963</v>
      </c>
      <c r="S372" s="22">
        <v>1.54</v>
      </c>
      <c r="T372" s="22">
        <v>707</v>
      </c>
      <c r="U372" s="22">
        <v>684</v>
      </c>
      <c r="V372" s="22">
        <v>189</v>
      </c>
      <c r="W372" s="22">
        <v>209</v>
      </c>
      <c r="X372" s="22">
        <v>36</v>
      </c>
      <c r="Y372" s="22">
        <v>92.5</v>
      </c>
      <c r="Z372" s="22">
        <v>5.4</v>
      </c>
      <c r="AA372" s="22">
        <v>1800</v>
      </c>
      <c r="AB372" s="22">
        <v>8.8000000000000007</v>
      </c>
      <c r="AC372" s="22">
        <v>6.97</v>
      </c>
      <c r="AD372" s="22">
        <v>51.7</v>
      </c>
      <c r="AE372" s="22">
        <v>2.77</v>
      </c>
      <c r="AF372" s="22">
        <v>1.79</v>
      </c>
      <c r="AG372" s="22">
        <v>12.9</v>
      </c>
      <c r="AH372" s="22">
        <v>568</v>
      </c>
      <c r="AI372" s="22">
        <v>4.7</v>
      </c>
      <c r="AJ372" s="22">
        <v>145</v>
      </c>
      <c r="AK372" s="22">
        <v>10.6</v>
      </c>
      <c r="AL372" s="22">
        <v>494</v>
      </c>
      <c r="AM372" s="22">
        <v>34.9</v>
      </c>
      <c r="AN372" s="22">
        <v>13.65</v>
      </c>
      <c r="AO372" s="22">
        <v>19.649999999999999</v>
      </c>
      <c r="AP372" s="22">
        <v>1.7</v>
      </c>
      <c r="AQ372" s="22">
        <v>2.44</v>
      </c>
      <c r="AR372" s="22">
        <v>0.16</v>
      </c>
      <c r="AS372" s="22">
        <v>4.91</v>
      </c>
      <c r="AT372" s="22">
        <v>2.4E-2</v>
      </c>
      <c r="AU372" s="22">
        <v>4.3</v>
      </c>
      <c r="AV372" s="22">
        <v>3.45</v>
      </c>
      <c r="AW372" s="22">
        <v>1.68</v>
      </c>
      <c r="AX372" s="22">
        <v>0.2</v>
      </c>
      <c r="AY372" s="22">
        <v>1.24</v>
      </c>
      <c r="AZ372" s="22">
        <v>11.55</v>
      </c>
      <c r="BA372" s="22">
        <v>99.85</v>
      </c>
      <c r="BB372" s="22" t="s">
        <v>78</v>
      </c>
      <c r="BC372" s="22" t="s">
        <v>78</v>
      </c>
      <c r="BD372" s="22" t="s">
        <v>78</v>
      </c>
      <c r="BE372" s="22">
        <v>10</v>
      </c>
      <c r="BF372" s="22" t="s">
        <v>80</v>
      </c>
      <c r="BG372" s="22">
        <v>2.2000000000000002</v>
      </c>
      <c r="BH372" s="22">
        <v>0.02</v>
      </c>
      <c r="BI372" s="22">
        <v>3990</v>
      </c>
      <c r="BJ372" s="22">
        <v>0.28599999999999998</v>
      </c>
      <c r="BK372" s="22">
        <v>2.4E-2</v>
      </c>
      <c r="BL372" s="22">
        <v>0.09</v>
      </c>
      <c r="BM372" s="22">
        <v>0.04</v>
      </c>
      <c r="BN372" s="22">
        <v>4.7E-2</v>
      </c>
      <c r="BO372" s="22">
        <v>5.1999999999999998E-2</v>
      </c>
      <c r="BP372" s="22">
        <v>7.0000000000000001E-3</v>
      </c>
      <c r="BQ372" s="22" t="s">
        <v>79</v>
      </c>
      <c r="BR372" s="22">
        <v>3.5000000000000003E-2</v>
      </c>
      <c r="BS372" s="22" t="s">
        <v>81</v>
      </c>
      <c r="BT372" s="22">
        <v>1.0999999999999999E-2</v>
      </c>
      <c r="BU372" s="22">
        <v>210</v>
      </c>
      <c r="BV372" s="22">
        <v>7.2999999999999995E-2</v>
      </c>
      <c r="BW372" s="22" t="s">
        <v>82</v>
      </c>
      <c r="BX372" s="22">
        <v>1.2E-2</v>
      </c>
      <c r="BY372" s="22">
        <v>902</v>
      </c>
      <c r="BZ372" s="22">
        <v>2.2999999999999998</v>
      </c>
      <c r="CA372" s="22" t="s">
        <v>78</v>
      </c>
      <c r="CB372" s="22" t="s">
        <v>84</v>
      </c>
      <c r="CC372" s="22">
        <v>5.0000000000000001E-3</v>
      </c>
      <c r="CD372" s="22">
        <v>0.1</v>
      </c>
      <c r="CE372" s="22">
        <v>0.5</v>
      </c>
      <c r="CF372" s="22" t="s">
        <v>79</v>
      </c>
      <c r="CG372" s="22" t="s">
        <v>85</v>
      </c>
      <c r="CH372" s="22">
        <v>2.5000000000000001E-2</v>
      </c>
      <c r="CI372" s="22">
        <v>1.52</v>
      </c>
      <c r="CJ372" s="22" t="s">
        <v>81</v>
      </c>
      <c r="CK372" s="22">
        <v>10</v>
      </c>
      <c r="CL372" s="22">
        <v>1.9E-2</v>
      </c>
      <c r="CM372" s="22">
        <v>0.06</v>
      </c>
      <c r="CN372" s="22">
        <v>105</v>
      </c>
      <c r="CO372" s="22">
        <v>2.3E-2</v>
      </c>
      <c r="CP372" s="22">
        <v>5.0000000000000001E-3</v>
      </c>
      <c r="CQ372" s="22" t="s">
        <v>81</v>
      </c>
      <c r="CR372" s="22" t="s">
        <v>79</v>
      </c>
      <c r="CS372" s="22">
        <v>8.0000000000000002E-3</v>
      </c>
      <c r="CT372" s="22" t="s">
        <v>81</v>
      </c>
      <c r="CU372" s="22" t="s">
        <v>86</v>
      </c>
      <c r="CV372" s="22" t="s">
        <v>78</v>
      </c>
      <c r="CW372" s="22">
        <v>0.91100000000000003</v>
      </c>
      <c r="CX372" s="22">
        <v>6.2E-2</v>
      </c>
      <c r="CY372" s="23" t="s">
        <v>78</v>
      </c>
    </row>
    <row r="373" spans="1:103" x14ac:dyDescent="0.2">
      <c r="A373" s="43" t="s">
        <v>459</v>
      </c>
      <c r="B373" s="44">
        <v>21</v>
      </c>
      <c r="C373" s="44">
        <v>22</v>
      </c>
      <c r="D373" s="45" t="s">
        <v>485</v>
      </c>
      <c r="E373" s="45" t="s">
        <v>77</v>
      </c>
      <c r="F373" s="36">
        <v>990050</v>
      </c>
      <c r="G373" s="26" t="s">
        <v>97</v>
      </c>
      <c r="H373" s="22">
        <v>1020</v>
      </c>
      <c r="I373" s="22">
        <v>197</v>
      </c>
      <c r="J373" s="22">
        <v>7.31</v>
      </c>
      <c r="K373" s="22">
        <v>21.6</v>
      </c>
      <c r="L373" s="22">
        <v>9.69</v>
      </c>
      <c r="M373" s="22">
        <v>13.5</v>
      </c>
      <c r="N373" s="22">
        <v>26.5</v>
      </c>
      <c r="O373" s="22">
        <v>35.299999999999997</v>
      </c>
      <c r="P373" s="22">
        <v>14.85</v>
      </c>
      <c r="Q373" s="22">
        <v>3.84</v>
      </c>
      <c r="R373" s="22">
        <v>494</v>
      </c>
      <c r="S373" s="22">
        <v>1.21</v>
      </c>
      <c r="T373" s="22">
        <v>385</v>
      </c>
      <c r="U373" s="22">
        <v>374</v>
      </c>
      <c r="V373" s="22">
        <v>102</v>
      </c>
      <c r="W373" s="22">
        <v>119</v>
      </c>
      <c r="X373" s="22">
        <v>42.9</v>
      </c>
      <c r="Y373" s="22">
        <v>53.1</v>
      </c>
      <c r="Z373" s="22">
        <v>5.4</v>
      </c>
      <c r="AA373" s="22">
        <v>1275</v>
      </c>
      <c r="AB373" s="22">
        <v>13</v>
      </c>
      <c r="AC373" s="22">
        <v>4.46</v>
      </c>
      <c r="AD373" s="22">
        <v>45.4</v>
      </c>
      <c r="AE373" s="22">
        <v>3.35</v>
      </c>
      <c r="AF373" s="22">
        <v>1.35</v>
      </c>
      <c r="AG373" s="22">
        <v>5.98</v>
      </c>
      <c r="AH373" s="22">
        <v>587</v>
      </c>
      <c r="AI373" s="22">
        <v>3.7</v>
      </c>
      <c r="AJ373" s="22">
        <v>100.5</v>
      </c>
      <c r="AK373" s="22">
        <v>8.3800000000000008</v>
      </c>
      <c r="AL373" s="22">
        <v>634</v>
      </c>
      <c r="AM373" s="22">
        <v>26.2</v>
      </c>
      <c r="AN373" s="22">
        <v>11.65</v>
      </c>
      <c r="AO373" s="22">
        <v>24.4</v>
      </c>
      <c r="AP373" s="22">
        <v>3.03</v>
      </c>
      <c r="AQ373" s="22">
        <v>2.65</v>
      </c>
      <c r="AR373" s="22">
        <v>0.06</v>
      </c>
      <c r="AS373" s="22">
        <v>2.4300000000000002</v>
      </c>
      <c r="AT373" s="22">
        <v>2.8000000000000001E-2</v>
      </c>
      <c r="AU373" s="22">
        <v>5.28</v>
      </c>
      <c r="AV373" s="22">
        <v>6.58</v>
      </c>
      <c r="AW373" s="22">
        <v>1.89</v>
      </c>
      <c r="AX373" s="22">
        <v>0.15</v>
      </c>
      <c r="AY373" s="22">
        <v>1.98</v>
      </c>
      <c r="AZ373" s="22">
        <v>13.5</v>
      </c>
      <c r="BA373" s="22">
        <v>99.83</v>
      </c>
      <c r="BB373" s="22" t="s">
        <v>78</v>
      </c>
      <c r="BC373" s="22" t="s">
        <v>78</v>
      </c>
      <c r="BD373" s="22" t="s">
        <v>78</v>
      </c>
      <c r="BE373" s="22">
        <v>10</v>
      </c>
      <c r="BF373" s="22" t="s">
        <v>80</v>
      </c>
      <c r="BG373" s="22">
        <v>2.2000000000000002</v>
      </c>
      <c r="BH373" s="22">
        <v>0.01</v>
      </c>
      <c r="BI373" s="22">
        <v>4190</v>
      </c>
      <c r="BJ373" s="22">
        <v>0.39600000000000002</v>
      </c>
      <c r="BK373" s="22">
        <v>4.3999999999999997E-2</v>
      </c>
      <c r="BL373" s="22">
        <v>0.06</v>
      </c>
      <c r="BM373" s="22">
        <v>0.08</v>
      </c>
      <c r="BN373" s="22">
        <v>4.7E-2</v>
      </c>
      <c r="BO373" s="22">
        <v>5.8000000000000003E-2</v>
      </c>
      <c r="BP373" s="22">
        <v>1.2E-2</v>
      </c>
      <c r="BQ373" s="22" t="s">
        <v>79</v>
      </c>
      <c r="BR373" s="22">
        <v>5.0999999999999997E-2</v>
      </c>
      <c r="BS373" s="22" t="s">
        <v>81</v>
      </c>
      <c r="BT373" s="22">
        <v>1.4E-2</v>
      </c>
      <c r="BU373" s="22">
        <v>290</v>
      </c>
      <c r="BV373" s="22">
        <v>6.5000000000000002E-2</v>
      </c>
      <c r="BW373" s="22" t="s">
        <v>82</v>
      </c>
      <c r="BX373" s="22">
        <v>1.0999999999999999E-2</v>
      </c>
      <c r="BY373" s="22">
        <v>1030</v>
      </c>
      <c r="BZ373" s="22">
        <v>1.8</v>
      </c>
      <c r="CA373" s="22" t="s">
        <v>78</v>
      </c>
      <c r="CB373" s="22" t="s">
        <v>84</v>
      </c>
      <c r="CC373" s="22" t="s">
        <v>81</v>
      </c>
      <c r="CD373" s="22">
        <v>0.11</v>
      </c>
      <c r="CE373" s="22">
        <v>0.6</v>
      </c>
      <c r="CF373" s="22" t="s">
        <v>79</v>
      </c>
      <c r="CG373" s="22" t="s">
        <v>85</v>
      </c>
      <c r="CH373" s="22">
        <v>2.5999999999999999E-2</v>
      </c>
      <c r="CI373" s="22">
        <v>1.37</v>
      </c>
      <c r="CJ373" s="22" t="s">
        <v>81</v>
      </c>
      <c r="CK373" s="22">
        <v>20</v>
      </c>
      <c r="CL373" s="22">
        <v>2.8000000000000001E-2</v>
      </c>
      <c r="CM373" s="22" t="s">
        <v>85</v>
      </c>
      <c r="CN373" s="22">
        <v>108.5</v>
      </c>
      <c r="CO373" s="22" t="s">
        <v>81</v>
      </c>
      <c r="CP373" s="22">
        <v>6.0000000000000001E-3</v>
      </c>
      <c r="CQ373" s="22" t="s">
        <v>81</v>
      </c>
      <c r="CR373" s="22" t="s">
        <v>79</v>
      </c>
      <c r="CS373" s="22">
        <v>8.0000000000000002E-3</v>
      </c>
      <c r="CT373" s="22" t="s">
        <v>81</v>
      </c>
      <c r="CU373" s="22" t="s">
        <v>86</v>
      </c>
      <c r="CV373" s="22" t="s">
        <v>78</v>
      </c>
      <c r="CW373" s="22">
        <v>0.998</v>
      </c>
      <c r="CX373" s="22">
        <v>5.8999999999999997E-2</v>
      </c>
      <c r="CY373" s="23" t="s">
        <v>78</v>
      </c>
    </row>
    <row r="374" spans="1:103" x14ac:dyDescent="0.2">
      <c r="A374" s="43" t="s">
        <v>459</v>
      </c>
      <c r="B374" s="44">
        <v>22</v>
      </c>
      <c r="C374" s="44">
        <v>23</v>
      </c>
      <c r="D374" s="45" t="s">
        <v>486</v>
      </c>
      <c r="E374" s="45" t="s">
        <v>77</v>
      </c>
      <c r="F374" s="36">
        <v>990050</v>
      </c>
      <c r="G374" s="26" t="s">
        <v>97</v>
      </c>
      <c r="H374" s="22">
        <v>1775</v>
      </c>
      <c r="I374" s="22">
        <v>191</v>
      </c>
      <c r="J374" s="22">
        <v>4.72</v>
      </c>
      <c r="K374" s="22">
        <v>31.2</v>
      </c>
      <c r="L374" s="22">
        <v>12.9</v>
      </c>
      <c r="M374" s="22">
        <v>23.2</v>
      </c>
      <c r="N374" s="22">
        <v>23.3</v>
      </c>
      <c r="O374" s="22">
        <v>57.2</v>
      </c>
      <c r="P374" s="22">
        <v>11.95</v>
      </c>
      <c r="Q374" s="22">
        <v>5.05</v>
      </c>
      <c r="R374" s="22">
        <v>911</v>
      </c>
      <c r="S374" s="22">
        <v>1.53</v>
      </c>
      <c r="T374" s="22">
        <v>503</v>
      </c>
      <c r="U374" s="22">
        <v>665</v>
      </c>
      <c r="V374" s="22">
        <v>181</v>
      </c>
      <c r="W374" s="22">
        <v>80.7</v>
      </c>
      <c r="X374" s="22">
        <v>36.700000000000003</v>
      </c>
      <c r="Y374" s="22">
        <v>91.6</v>
      </c>
      <c r="Z374" s="22">
        <v>6</v>
      </c>
      <c r="AA374" s="22">
        <v>1345</v>
      </c>
      <c r="AB374" s="22">
        <v>14.5</v>
      </c>
      <c r="AC374" s="22">
        <v>6.65</v>
      </c>
      <c r="AD374" s="22">
        <v>61.5</v>
      </c>
      <c r="AE374" s="22">
        <v>3.2</v>
      </c>
      <c r="AF374" s="22">
        <v>1.73</v>
      </c>
      <c r="AG374" s="22">
        <v>6.35</v>
      </c>
      <c r="AH374" s="22">
        <v>652</v>
      </c>
      <c r="AI374" s="22">
        <v>3.8</v>
      </c>
      <c r="AJ374" s="22">
        <v>135</v>
      </c>
      <c r="AK374" s="22">
        <v>9.9700000000000006</v>
      </c>
      <c r="AL374" s="22">
        <v>530</v>
      </c>
      <c r="AM374" s="22">
        <v>25.3</v>
      </c>
      <c r="AN374" s="22">
        <v>10.7</v>
      </c>
      <c r="AO374" s="22">
        <v>31</v>
      </c>
      <c r="AP374" s="22">
        <v>2.7</v>
      </c>
      <c r="AQ374" s="22">
        <v>1.97</v>
      </c>
      <c r="AR374" s="22">
        <v>0.06</v>
      </c>
      <c r="AS374" s="22">
        <v>2.2799999999999998</v>
      </c>
      <c r="AT374" s="22">
        <v>2.8000000000000001E-2</v>
      </c>
      <c r="AU374" s="22">
        <v>5.03</v>
      </c>
      <c r="AV374" s="22">
        <v>3.71</v>
      </c>
      <c r="AW374" s="22">
        <v>1.92</v>
      </c>
      <c r="AX374" s="22">
        <v>0.15</v>
      </c>
      <c r="AY374" s="22">
        <v>1.1399999999999999</v>
      </c>
      <c r="AZ374" s="22">
        <v>13.8</v>
      </c>
      <c r="BA374" s="22">
        <v>99.79</v>
      </c>
      <c r="BB374" s="22" t="s">
        <v>78</v>
      </c>
      <c r="BC374" s="22" t="s">
        <v>78</v>
      </c>
      <c r="BD374" s="22" t="s">
        <v>78</v>
      </c>
      <c r="BE374" s="22">
        <v>11</v>
      </c>
      <c r="BF374" s="22" t="s">
        <v>80</v>
      </c>
      <c r="BG374" s="22">
        <v>2</v>
      </c>
      <c r="BH374" s="22">
        <v>0.01</v>
      </c>
      <c r="BI374" s="22">
        <v>3930</v>
      </c>
      <c r="BJ374" s="22">
        <v>0.46700000000000003</v>
      </c>
      <c r="BK374" s="22">
        <v>6.8000000000000005E-2</v>
      </c>
      <c r="BL374" s="22">
        <v>5.2999999999999999E-2</v>
      </c>
      <c r="BM374" s="22">
        <v>0.13</v>
      </c>
      <c r="BN374" s="22">
        <v>4.5999999999999999E-2</v>
      </c>
      <c r="BO374" s="22">
        <v>0.05</v>
      </c>
      <c r="BP374" s="22">
        <v>8.9999999999999993E-3</v>
      </c>
      <c r="BQ374" s="22" t="s">
        <v>79</v>
      </c>
      <c r="BR374" s="22">
        <v>4.3999999999999997E-2</v>
      </c>
      <c r="BS374" s="22" t="s">
        <v>81</v>
      </c>
      <c r="BT374" s="22">
        <v>1.2E-2</v>
      </c>
      <c r="BU374" s="22">
        <v>220</v>
      </c>
      <c r="BV374" s="22">
        <v>7.1999999999999995E-2</v>
      </c>
      <c r="BW374" s="22" t="s">
        <v>82</v>
      </c>
      <c r="BX374" s="22">
        <v>8.9999999999999993E-3</v>
      </c>
      <c r="BY374" s="22">
        <v>1040</v>
      </c>
      <c r="BZ374" s="22">
        <v>2.5</v>
      </c>
      <c r="CA374" s="22" t="s">
        <v>78</v>
      </c>
      <c r="CB374" s="22" t="s">
        <v>84</v>
      </c>
      <c r="CC374" s="22" t="s">
        <v>81</v>
      </c>
      <c r="CD374" s="22">
        <v>0.1</v>
      </c>
      <c r="CE374" s="22">
        <v>0.5</v>
      </c>
      <c r="CF374" s="22" t="s">
        <v>79</v>
      </c>
      <c r="CG374" s="22" t="s">
        <v>85</v>
      </c>
      <c r="CH374" s="22">
        <v>2.9000000000000001E-2</v>
      </c>
      <c r="CI374" s="22">
        <v>1.18</v>
      </c>
      <c r="CJ374" s="22" t="s">
        <v>81</v>
      </c>
      <c r="CK374" s="22">
        <v>20</v>
      </c>
      <c r="CL374" s="22">
        <v>2.5999999999999999E-2</v>
      </c>
      <c r="CM374" s="22" t="s">
        <v>85</v>
      </c>
      <c r="CN374" s="22">
        <v>113.5</v>
      </c>
      <c r="CO374" s="22" t="s">
        <v>81</v>
      </c>
      <c r="CP374" s="22">
        <v>6.0000000000000001E-3</v>
      </c>
      <c r="CQ374" s="22" t="s">
        <v>81</v>
      </c>
      <c r="CR374" s="22" t="s">
        <v>79</v>
      </c>
      <c r="CS374" s="22">
        <v>8.0000000000000002E-3</v>
      </c>
      <c r="CT374" s="22" t="s">
        <v>81</v>
      </c>
      <c r="CU374" s="22" t="s">
        <v>86</v>
      </c>
      <c r="CV374" s="22" t="s">
        <v>78</v>
      </c>
      <c r="CW374" s="22">
        <v>0.84099999999999997</v>
      </c>
      <c r="CX374" s="22">
        <v>5.2999999999999999E-2</v>
      </c>
      <c r="CY374" s="23">
        <v>0.01</v>
      </c>
    </row>
    <row r="375" spans="1:103" x14ac:dyDescent="0.2">
      <c r="A375" s="43" t="s">
        <v>459</v>
      </c>
      <c r="B375" s="44">
        <v>23</v>
      </c>
      <c r="C375" s="44">
        <v>24</v>
      </c>
      <c r="D375" s="45" t="s">
        <v>487</v>
      </c>
      <c r="E375" s="45" t="s">
        <v>77</v>
      </c>
      <c r="F375" s="36">
        <v>990050</v>
      </c>
      <c r="G375" s="22">
        <v>5440</v>
      </c>
      <c r="H375" s="22">
        <v>3220</v>
      </c>
      <c r="I375" s="22">
        <v>168</v>
      </c>
      <c r="J375" s="22">
        <v>5.28</v>
      </c>
      <c r="K375" s="22">
        <v>47.2</v>
      </c>
      <c r="L375" s="22">
        <v>16.5</v>
      </c>
      <c r="M375" s="22">
        <v>42.1</v>
      </c>
      <c r="N375" s="22">
        <v>28.3</v>
      </c>
      <c r="O375" s="22">
        <v>99.1</v>
      </c>
      <c r="P375" s="22">
        <v>12.95</v>
      </c>
      <c r="Q375" s="22">
        <v>7.15</v>
      </c>
      <c r="R375" s="22">
        <v>1625</v>
      </c>
      <c r="S375" s="22">
        <v>1.72</v>
      </c>
      <c r="T375" s="22">
        <v>947</v>
      </c>
      <c r="U375" s="22">
        <v>1275</v>
      </c>
      <c r="V375" s="22">
        <v>351</v>
      </c>
      <c r="W375" s="22">
        <v>138</v>
      </c>
      <c r="X375" s="22">
        <v>31</v>
      </c>
      <c r="Y375" s="22">
        <v>174</v>
      </c>
      <c r="Z375" s="22">
        <v>7.8</v>
      </c>
      <c r="AA375" s="22">
        <v>1395</v>
      </c>
      <c r="AB375" s="22">
        <v>8.5</v>
      </c>
      <c r="AC375" s="22">
        <v>11.05</v>
      </c>
      <c r="AD375" s="22">
        <v>104.5</v>
      </c>
      <c r="AE375" s="22">
        <v>2.64</v>
      </c>
      <c r="AF375" s="22">
        <v>1.85</v>
      </c>
      <c r="AG375" s="22">
        <v>8.7799999999999994</v>
      </c>
      <c r="AH375" s="22">
        <v>668</v>
      </c>
      <c r="AI375" s="22">
        <v>4.9000000000000004</v>
      </c>
      <c r="AJ375" s="22">
        <v>170</v>
      </c>
      <c r="AK375" s="22">
        <v>11.15</v>
      </c>
      <c r="AL375" s="22">
        <v>589</v>
      </c>
      <c r="AM375" s="22">
        <v>33.799999999999997</v>
      </c>
      <c r="AN375" s="22">
        <v>13.3</v>
      </c>
      <c r="AO375" s="22">
        <v>23</v>
      </c>
      <c r="AP375" s="22">
        <v>1.85</v>
      </c>
      <c r="AQ375" s="22">
        <v>2.11</v>
      </c>
      <c r="AR375" s="22">
        <v>0.12</v>
      </c>
      <c r="AS375" s="22">
        <v>4.1100000000000003</v>
      </c>
      <c r="AT375" s="22">
        <v>2.4E-2</v>
      </c>
      <c r="AU375" s="22">
        <v>4.17</v>
      </c>
      <c r="AV375" s="22">
        <v>0.91</v>
      </c>
      <c r="AW375" s="22">
        <v>1.62</v>
      </c>
      <c r="AX375" s="22">
        <v>0.16</v>
      </c>
      <c r="AY375" s="22">
        <v>0.63</v>
      </c>
      <c r="AZ375" s="22">
        <v>12.85</v>
      </c>
      <c r="BA375" s="22">
        <v>98.65</v>
      </c>
      <c r="BB375" s="22" t="s">
        <v>78</v>
      </c>
      <c r="BC375" s="22" t="s">
        <v>78</v>
      </c>
      <c r="BD375" s="22">
        <v>0.01</v>
      </c>
      <c r="BE375" s="22">
        <v>6</v>
      </c>
      <c r="BF375" s="22" t="s">
        <v>80</v>
      </c>
      <c r="BG375" s="22">
        <v>2.1</v>
      </c>
      <c r="BH375" s="22">
        <v>0.01</v>
      </c>
      <c r="BI375" s="22">
        <v>4240</v>
      </c>
      <c r="BJ375" s="22">
        <v>0.245</v>
      </c>
      <c r="BK375" s="22">
        <v>0.155</v>
      </c>
      <c r="BL375" s="22">
        <v>5.5E-2</v>
      </c>
      <c r="BM375" s="22">
        <v>0.13</v>
      </c>
      <c r="BN375" s="22">
        <v>2.4E-2</v>
      </c>
      <c r="BO375" s="22">
        <v>2.5000000000000001E-2</v>
      </c>
      <c r="BP375" s="22">
        <v>7.0000000000000001E-3</v>
      </c>
      <c r="BQ375" s="22" t="s">
        <v>79</v>
      </c>
      <c r="BR375" s="22">
        <v>2.7E-2</v>
      </c>
      <c r="BS375" s="22" t="s">
        <v>81</v>
      </c>
      <c r="BT375" s="22">
        <v>7.0000000000000001E-3</v>
      </c>
      <c r="BU375" s="22">
        <v>170</v>
      </c>
      <c r="BV375" s="22">
        <v>6.2E-2</v>
      </c>
      <c r="BW375" s="22" t="s">
        <v>82</v>
      </c>
      <c r="BX375" s="22">
        <v>4.0000000000000001E-3</v>
      </c>
      <c r="BY375" s="22">
        <v>985</v>
      </c>
      <c r="BZ375" s="22">
        <v>2.2000000000000002</v>
      </c>
      <c r="CA375" s="22" t="s">
        <v>78</v>
      </c>
      <c r="CB375" s="22" t="s">
        <v>84</v>
      </c>
      <c r="CC375" s="22" t="s">
        <v>81</v>
      </c>
      <c r="CD375" s="22">
        <v>0.06</v>
      </c>
      <c r="CE375" s="22">
        <v>0.5</v>
      </c>
      <c r="CF375" s="22" t="s">
        <v>79</v>
      </c>
      <c r="CG375" s="22" t="s">
        <v>85</v>
      </c>
      <c r="CH375" s="22">
        <v>2.5000000000000001E-2</v>
      </c>
      <c r="CI375" s="22">
        <v>1.03</v>
      </c>
      <c r="CJ375" s="22" t="s">
        <v>81</v>
      </c>
      <c r="CK375" s="22">
        <v>10</v>
      </c>
      <c r="CL375" s="22">
        <v>1.4E-2</v>
      </c>
      <c r="CM375" s="22" t="s">
        <v>85</v>
      </c>
      <c r="CN375" s="22">
        <v>129.5</v>
      </c>
      <c r="CO375" s="22">
        <v>5.0000000000000001E-3</v>
      </c>
      <c r="CP375" s="22">
        <v>3.0000000000000001E-3</v>
      </c>
      <c r="CQ375" s="22" t="s">
        <v>81</v>
      </c>
      <c r="CR375" s="22" t="s">
        <v>79</v>
      </c>
      <c r="CS375" s="22">
        <v>4.0000000000000001E-3</v>
      </c>
      <c r="CT375" s="22" t="s">
        <v>81</v>
      </c>
      <c r="CU375" s="22" t="s">
        <v>86</v>
      </c>
      <c r="CV375" s="22" t="s">
        <v>78</v>
      </c>
      <c r="CW375" s="22">
        <v>0.47799999999999998</v>
      </c>
      <c r="CX375" s="22">
        <v>2.7E-2</v>
      </c>
      <c r="CY375" s="23" t="s">
        <v>78</v>
      </c>
    </row>
    <row r="376" spans="1:103" x14ac:dyDescent="0.2">
      <c r="A376" s="43" t="s">
        <v>459</v>
      </c>
      <c r="B376" s="44">
        <v>24</v>
      </c>
      <c r="C376" s="44">
        <v>25</v>
      </c>
      <c r="D376" s="45" t="s">
        <v>488</v>
      </c>
      <c r="E376" s="45" t="s">
        <v>77</v>
      </c>
      <c r="F376" s="36">
        <v>990050</v>
      </c>
      <c r="G376" s="22">
        <v>7160</v>
      </c>
      <c r="H376" s="22">
        <v>1620</v>
      </c>
      <c r="I376" s="22">
        <v>157</v>
      </c>
      <c r="J376" s="22">
        <v>5.62</v>
      </c>
      <c r="K376" s="22">
        <v>28.1</v>
      </c>
      <c r="L376" s="22">
        <v>10.8</v>
      </c>
      <c r="M376" s="22">
        <v>20.399999999999999</v>
      </c>
      <c r="N376" s="22">
        <v>30.6</v>
      </c>
      <c r="O376" s="22">
        <v>50.5</v>
      </c>
      <c r="P376" s="22">
        <v>9.9700000000000006</v>
      </c>
      <c r="Q376" s="22">
        <v>4.47</v>
      </c>
      <c r="R376" s="22">
        <v>838</v>
      </c>
      <c r="S376" s="22">
        <v>0.98</v>
      </c>
      <c r="T376" s="22">
        <v>630</v>
      </c>
      <c r="U376" s="22">
        <v>595</v>
      </c>
      <c r="V376" s="22">
        <v>165</v>
      </c>
      <c r="W376" s="22">
        <v>150.5</v>
      </c>
      <c r="X376" s="22">
        <v>31.2</v>
      </c>
      <c r="Y376" s="22">
        <v>80.3</v>
      </c>
      <c r="Z376" s="22">
        <v>5.8</v>
      </c>
      <c r="AA376" s="22">
        <v>1370</v>
      </c>
      <c r="AB376" s="22">
        <v>9.3000000000000007</v>
      </c>
      <c r="AC376" s="22">
        <v>6.02</v>
      </c>
      <c r="AD376" s="22">
        <v>59.5</v>
      </c>
      <c r="AE376" s="22">
        <v>2.66</v>
      </c>
      <c r="AF376" s="22">
        <v>1.27</v>
      </c>
      <c r="AG376" s="22">
        <v>7.72</v>
      </c>
      <c r="AH376" s="22">
        <v>513</v>
      </c>
      <c r="AI376" s="22">
        <v>8.1</v>
      </c>
      <c r="AJ376" s="22">
        <v>103.5</v>
      </c>
      <c r="AK376" s="22">
        <v>7.26</v>
      </c>
      <c r="AL376" s="22">
        <v>433</v>
      </c>
      <c r="AM376" s="22">
        <v>42.2</v>
      </c>
      <c r="AN376" s="22">
        <v>14.1</v>
      </c>
      <c r="AO376" s="22">
        <v>16.55</v>
      </c>
      <c r="AP376" s="22">
        <v>1.82</v>
      </c>
      <c r="AQ376" s="22">
        <v>2.17</v>
      </c>
      <c r="AR376" s="22">
        <v>0.18</v>
      </c>
      <c r="AS376" s="22">
        <v>6.18</v>
      </c>
      <c r="AT376" s="22">
        <v>2.3E-2</v>
      </c>
      <c r="AU376" s="22">
        <v>4.2699999999999996</v>
      </c>
      <c r="AV376" s="22">
        <v>0.96</v>
      </c>
      <c r="AW376" s="22">
        <v>1.4</v>
      </c>
      <c r="AX376" s="22">
        <v>0.15</v>
      </c>
      <c r="AY376" s="22">
        <v>0.81</v>
      </c>
      <c r="AZ376" s="22">
        <v>9.66</v>
      </c>
      <c r="BA376" s="22">
        <v>100.47</v>
      </c>
      <c r="BB376" s="22" t="s">
        <v>78</v>
      </c>
      <c r="BC376" s="22" t="s">
        <v>78</v>
      </c>
      <c r="BD376" s="22" t="s">
        <v>78</v>
      </c>
      <c r="BE376" s="22">
        <v>7</v>
      </c>
      <c r="BF376" s="22" t="s">
        <v>80</v>
      </c>
      <c r="BG376" s="22">
        <v>2</v>
      </c>
      <c r="BH376" s="22" t="s">
        <v>78</v>
      </c>
      <c r="BI376" s="22">
        <v>3780</v>
      </c>
      <c r="BJ376" s="22">
        <v>0.32600000000000001</v>
      </c>
      <c r="BK376" s="22">
        <v>0.13800000000000001</v>
      </c>
      <c r="BL376" s="22">
        <v>4.9000000000000002E-2</v>
      </c>
      <c r="BM376" s="22">
        <v>0.12</v>
      </c>
      <c r="BN376" s="22">
        <v>2.4E-2</v>
      </c>
      <c r="BO376" s="22">
        <v>2.1000000000000001E-2</v>
      </c>
      <c r="BP376" s="22">
        <v>5.0000000000000001E-3</v>
      </c>
      <c r="BQ376" s="22" t="s">
        <v>79</v>
      </c>
      <c r="BR376" s="22">
        <v>2.1000000000000001E-2</v>
      </c>
      <c r="BS376" s="22" t="s">
        <v>81</v>
      </c>
      <c r="BT376" s="22">
        <v>6.0000000000000001E-3</v>
      </c>
      <c r="BU376" s="22">
        <v>190</v>
      </c>
      <c r="BV376" s="22">
        <v>0.10100000000000001</v>
      </c>
      <c r="BW376" s="22" t="s">
        <v>82</v>
      </c>
      <c r="BX376" s="22">
        <v>4.0000000000000001E-3</v>
      </c>
      <c r="BY376" s="22">
        <v>765</v>
      </c>
      <c r="BZ376" s="22">
        <v>3.3</v>
      </c>
      <c r="CA376" s="22" t="s">
        <v>78</v>
      </c>
      <c r="CB376" s="22" t="s">
        <v>84</v>
      </c>
      <c r="CC376" s="22" t="s">
        <v>81</v>
      </c>
      <c r="CD376" s="22">
        <v>7.0000000000000007E-2</v>
      </c>
      <c r="CE376" s="22">
        <v>0.4</v>
      </c>
      <c r="CF376" s="22" t="s">
        <v>79</v>
      </c>
      <c r="CG376" s="22" t="s">
        <v>85</v>
      </c>
      <c r="CH376" s="22">
        <v>2.5000000000000001E-2</v>
      </c>
      <c r="CI376" s="22">
        <v>0.87</v>
      </c>
      <c r="CJ376" s="22">
        <v>7.0000000000000001E-3</v>
      </c>
      <c r="CK376" s="22">
        <v>10</v>
      </c>
      <c r="CL376" s="22">
        <v>2.1999999999999999E-2</v>
      </c>
      <c r="CM376" s="22">
        <v>0.06</v>
      </c>
      <c r="CN376" s="22">
        <v>114</v>
      </c>
      <c r="CO376" s="22" t="s">
        <v>81</v>
      </c>
      <c r="CP376" s="22">
        <v>3.0000000000000001E-3</v>
      </c>
      <c r="CQ376" s="22" t="s">
        <v>81</v>
      </c>
      <c r="CR376" s="22" t="s">
        <v>79</v>
      </c>
      <c r="CS376" s="22">
        <v>3.0000000000000001E-3</v>
      </c>
      <c r="CT376" s="22" t="s">
        <v>81</v>
      </c>
      <c r="CU376" s="22" t="s">
        <v>86</v>
      </c>
      <c r="CV376" s="22" t="s">
        <v>78</v>
      </c>
      <c r="CW376" s="22">
        <v>0.36799999999999999</v>
      </c>
      <c r="CX376" s="22">
        <v>2.3E-2</v>
      </c>
      <c r="CY376" s="23" t="s">
        <v>78</v>
      </c>
    </row>
    <row r="377" spans="1:103" x14ac:dyDescent="0.2">
      <c r="A377" s="43" t="s">
        <v>459</v>
      </c>
      <c r="B377" s="44">
        <v>25</v>
      </c>
      <c r="C377" s="44">
        <v>26</v>
      </c>
      <c r="D377" s="45" t="s">
        <v>489</v>
      </c>
      <c r="E377" s="45" t="s">
        <v>77</v>
      </c>
      <c r="F377" s="36">
        <v>990050</v>
      </c>
      <c r="G377" s="22">
        <v>5190</v>
      </c>
      <c r="H377" s="22">
        <v>1745</v>
      </c>
      <c r="I377" s="22">
        <v>142</v>
      </c>
      <c r="J377" s="22">
        <v>2.4</v>
      </c>
      <c r="K377" s="22">
        <v>33.299999999999997</v>
      </c>
      <c r="L377" s="22">
        <v>11.65</v>
      </c>
      <c r="M377" s="22">
        <v>25.2</v>
      </c>
      <c r="N377" s="22">
        <v>24.1</v>
      </c>
      <c r="O377" s="22">
        <v>61.4</v>
      </c>
      <c r="P377" s="22">
        <v>7.39</v>
      </c>
      <c r="Q377" s="22">
        <v>5.22</v>
      </c>
      <c r="R377" s="22">
        <v>883</v>
      </c>
      <c r="S377" s="22">
        <v>1</v>
      </c>
      <c r="T377" s="22">
        <v>746</v>
      </c>
      <c r="U377" s="22">
        <v>685</v>
      </c>
      <c r="V377" s="22">
        <v>186.5</v>
      </c>
      <c r="W377" s="22">
        <v>78.400000000000006</v>
      </c>
      <c r="X377" s="22">
        <v>24.8</v>
      </c>
      <c r="Y377" s="22">
        <v>96.5</v>
      </c>
      <c r="Z377" s="22">
        <v>5.8</v>
      </c>
      <c r="AA377" s="22">
        <v>1525</v>
      </c>
      <c r="AB377" s="22">
        <v>13.8</v>
      </c>
      <c r="AC377" s="22">
        <v>7.26</v>
      </c>
      <c r="AD377" s="22">
        <v>75.8</v>
      </c>
      <c r="AE377" s="22">
        <v>2.96</v>
      </c>
      <c r="AF377" s="22">
        <v>1.39</v>
      </c>
      <c r="AG377" s="22">
        <v>7.94</v>
      </c>
      <c r="AH377" s="22">
        <v>544</v>
      </c>
      <c r="AI377" s="22">
        <v>9.1999999999999993</v>
      </c>
      <c r="AJ377" s="22">
        <v>121</v>
      </c>
      <c r="AK377" s="22">
        <v>7.61</v>
      </c>
      <c r="AL377" s="22">
        <v>326</v>
      </c>
      <c r="AM377" s="22">
        <v>37.200000000000003</v>
      </c>
      <c r="AN377" s="22">
        <v>9.8800000000000008</v>
      </c>
      <c r="AO377" s="22">
        <v>25.3</v>
      </c>
      <c r="AP377" s="22">
        <v>2.37</v>
      </c>
      <c r="AQ377" s="22">
        <v>1.98</v>
      </c>
      <c r="AR377" s="22">
        <v>0.08</v>
      </c>
      <c r="AS377" s="22">
        <v>3.77</v>
      </c>
      <c r="AT377" s="22">
        <v>2.1000000000000001E-2</v>
      </c>
      <c r="AU377" s="22">
        <v>4.59</v>
      </c>
      <c r="AV377" s="22">
        <v>1.02</v>
      </c>
      <c r="AW377" s="22">
        <v>1.66</v>
      </c>
      <c r="AX377" s="22">
        <v>0.17</v>
      </c>
      <c r="AY377" s="22">
        <v>0.57999999999999996</v>
      </c>
      <c r="AZ377" s="22">
        <v>11.35</v>
      </c>
      <c r="BA377" s="22">
        <v>99.97</v>
      </c>
      <c r="BB377" s="22" t="s">
        <v>78</v>
      </c>
      <c r="BC377" s="22" t="s">
        <v>78</v>
      </c>
      <c r="BD377" s="22" t="s">
        <v>78</v>
      </c>
      <c r="BE377" s="22">
        <v>5</v>
      </c>
      <c r="BF377" s="22" t="s">
        <v>80</v>
      </c>
      <c r="BG377" s="22">
        <v>2.2000000000000002</v>
      </c>
      <c r="BH377" s="22" t="s">
        <v>78</v>
      </c>
      <c r="BI377" s="22">
        <v>4200</v>
      </c>
      <c r="BJ377" s="22">
        <v>0.15</v>
      </c>
      <c r="BK377" s="22">
        <v>0.124</v>
      </c>
      <c r="BL377" s="22">
        <v>2.1999999999999999E-2</v>
      </c>
      <c r="BM377" s="22">
        <v>7.0000000000000007E-2</v>
      </c>
      <c r="BN377" s="22">
        <v>2.1000000000000001E-2</v>
      </c>
      <c r="BO377" s="22">
        <v>1.4E-2</v>
      </c>
      <c r="BP377" s="22">
        <v>4.0000000000000001E-3</v>
      </c>
      <c r="BQ377" s="22" t="s">
        <v>79</v>
      </c>
      <c r="BR377" s="22">
        <v>1.7999999999999999E-2</v>
      </c>
      <c r="BS377" s="22" t="s">
        <v>81</v>
      </c>
      <c r="BT377" s="22">
        <v>5.0000000000000001E-3</v>
      </c>
      <c r="BU377" s="22">
        <v>200</v>
      </c>
      <c r="BV377" s="22">
        <v>0.05</v>
      </c>
      <c r="BW377" s="22" t="s">
        <v>82</v>
      </c>
      <c r="BX377" s="22">
        <v>2E-3</v>
      </c>
      <c r="BY377" s="22">
        <v>765</v>
      </c>
      <c r="BZ377" s="22">
        <v>1.8</v>
      </c>
      <c r="CA377" s="22" t="s">
        <v>78</v>
      </c>
      <c r="CB377" s="22" t="s">
        <v>84</v>
      </c>
      <c r="CC377" s="22" t="s">
        <v>81</v>
      </c>
      <c r="CD377" s="22">
        <v>0.05</v>
      </c>
      <c r="CE377" s="22">
        <v>0.3</v>
      </c>
      <c r="CF377" s="22" t="s">
        <v>79</v>
      </c>
      <c r="CG377" s="22" t="s">
        <v>85</v>
      </c>
      <c r="CH377" s="22">
        <v>1.7000000000000001E-2</v>
      </c>
      <c r="CI377" s="22">
        <v>0.56000000000000005</v>
      </c>
      <c r="CJ377" s="22" t="s">
        <v>81</v>
      </c>
      <c r="CK377" s="22">
        <v>20</v>
      </c>
      <c r="CL377" s="22">
        <v>0.01</v>
      </c>
      <c r="CM377" s="22" t="s">
        <v>85</v>
      </c>
      <c r="CN377" s="22">
        <v>166.5</v>
      </c>
      <c r="CO377" s="22" t="s">
        <v>81</v>
      </c>
      <c r="CP377" s="22">
        <v>2E-3</v>
      </c>
      <c r="CQ377" s="22" t="s">
        <v>81</v>
      </c>
      <c r="CR377" s="22" t="s">
        <v>79</v>
      </c>
      <c r="CS377" s="22">
        <v>2E-3</v>
      </c>
      <c r="CT377" s="22" t="s">
        <v>81</v>
      </c>
      <c r="CU377" s="22" t="s">
        <v>86</v>
      </c>
      <c r="CV377" s="22" t="s">
        <v>78</v>
      </c>
      <c r="CW377" s="22">
        <v>0.32700000000000001</v>
      </c>
      <c r="CX377" s="22">
        <v>1.2999999999999999E-2</v>
      </c>
      <c r="CY377" s="23" t="s">
        <v>78</v>
      </c>
    </row>
    <row r="378" spans="1:103" x14ac:dyDescent="0.2">
      <c r="A378" s="43" t="s">
        <v>459</v>
      </c>
      <c r="B378" s="1" t="s">
        <v>126</v>
      </c>
      <c r="C378" s="1"/>
      <c r="D378" s="47" t="s">
        <v>490</v>
      </c>
      <c r="E378" s="27" t="s">
        <v>107</v>
      </c>
      <c r="F378" s="36">
        <v>990050</v>
      </c>
      <c r="G378" s="22">
        <v>4300</v>
      </c>
      <c r="H378" s="22">
        <v>3170</v>
      </c>
      <c r="I378" s="22">
        <v>54</v>
      </c>
      <c r="J378" s="22">
        <v>2.65</v>
      </c>
      <c r="K378" s="22">
        <v>21.4</v>
      </c>
      <c r="L378" s="22">
        <v>7.16</v>
      </c>
      <c r="M378" s="22">
        <v>17.899999999999999</v>
      </c>
      <c r="N378" s="22">
        <v>12.9</v>
      </c>
      <c r="O378" s="22">
        <v>43.7</v>
      </c>
      <c r="P378" s="22">
        <v>1.52</v>
      </c>
      <c r="Q378" s="22">
        <v>3.28</v>
      </c>
      <c r="R378" s="22">
        <v>2450</v>
      </c>
      <c r="S378" s="22">
        <v>0.69</v>
      </c>
      <c r="T378" s="22">
        <v>258</v>
      </c>
      <c r="U378" s="22">
        <v>700</v>
      </c>
      <c r="V378" s="22">
        <v>249</v>
      </c>
      <c r="W378" s="22">
        <v>75.7</v>
      </c>
      <c r="X378" s="22">
        <v>7.6</v>
      </c>
      <c r="Y378" s="22">
        <v>77.5</v>
      </c>
      <c r="Z378" s="22">
        <v>4.5999999999999996</v>
      </c>
      <c r="AA378" s="22">
        <v>6770</v>
      </c>
      <c r="AB378" s="22">
        <v>1.9</v>
      </c>
      <c r="AC378" s="22">
        <v>5.67</v>
      </c>
      <c r="AD378" s="22">
        <v>115</v>
      </c>
      <c r="AE378" s="22">
        <v>0.3</v>
      </c>
      <c r="AF378" s="22">
        <v>0.87</v>
      </c>
      <c r="AG378" s="22">
        <v>3.23</v>
      </c>
      <c r="AH378" s="22">
        <v>53</v>
      </c>
      <c r="AI378" s="22">
        <v>2.7</v>
      </c>
      <c r="AJ378" s="22">
        <v>77.400000000000006</v>
      </c>
      <c r="AK378" s="22">
        <v>4.8499999999999996</v>
      </c>
      <c r="AL378" s="22">
        <v>67</v>
      </c>
      <c r="AM378" s="22">
        <v>33.700000000000003</v>
      </c>
      <c r="AN378" s="22">
        <v>9.94</v>
      </c>
      <c r="AO378" s="22">
        <v>7.37</v>
      </c>
      <c r="AP378" s="22">
        <v>17.2</v>
      </c>
      <c r="AQ378" s="22">
        <v>3.57</v>
      </c>
      <c r="AR378" s="22">
        <v>4.55</v>
      </c>
      <c r="AS378" s="22">
        <v>1.19</v>
      </c>
      <c r="AT378" s="22">
        <v>8.0000000000000002E-3</v>
      </c>
      <c r="AU378" s="22">
        <v>0.46</v>
      </c>
      <c r="AV378" s="22">
        <v>0.76</v>
      </c>
      <c r="AW378" s="22">
        <v>0.19</v>
      </c>
      <c r="AX378" s="22">
        <v>0.74</v>
      </c>
      <c r="AY378" s="22">
        <v>0.49</v>
      </c>
      <c r="AZ378" s="22">
        <v>18.100000000000001</v>
      </c>
      <c r="BA378" s="22">
        <v>98.27</v>
      </c>
      <c r="BB378" s="22"/>
      <c r="BC378" s="22"/>
      <c r="BD378" s="22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  <c r="CJ378" s="21"/>
      <c r="CK378" s="21"/>
      <c r="CL378" s="21"/>
      <c r="CM378" s="21"/>
      <c r="CN378" s="21"/>
      <c r="CO378" s="21"/>
      <c r="CP378" s="21"/>
      <c r="CQ378" s="21"/>
      <c r="CR378" s="21"/>
      <c r="CS378" s="21"/>
      <c r="CT378" s="21"/>
      <c r="CU378" s="21"/>
      <c r="CV378" s="21"/>
      <c r="CW378" s="21"/>
      <c r="CX378" s="21"/>
      <c r="CY378" s="28"/>
    </row>
    <row r="379" spans="1:103" x14ac:dyDescent="0.2">
      <c r="A379" s="43" t="s">
        <v>459</v>
      </c>
      <c r="B379" s="44">
        <v>26</v>
      </c>
      <c r="C379" s="44">
        <v>27</v>
      </c>
      <c r="D379" s="45" t="s">
        <v>491</v>
      </c>
      <c r="E379" s="45" t="s">
        <v>77</v>
      </c>
      <c r="F379" s="36">
        <v>990050</v>
      </c>
      <c r="G379" s="26" t="s">
        <v>97</v>
      </c>
      <c r="H379" s="22">
        <v>3330</v>
      </c>
      <c r="I379" s="22">
        <v>135</v>
      </c>
      <c r="J379" s="22">
        <v>1.06</v>
      </c>
      <c r="K379" s="22">
        <v>49.9</v>
      </c>
      <c r="L379" s="22">
        <v>14.1</v>
      </c>
      <c r="M379" s="22">
        <v>47.9</v>
      </c>
      <c r="N379" s="22">
        <v>16.8</v>
      </c>
      <c r="O379" s="22">
        <v>113</v>
      </c>
      <c r="P379" s="22">
        <v>4.84</v>
      </c>
      <c r="Q379" s="22">
        <v>7.13</v>
      </c>
      <c r="R379" s="22">
        <v>1680</v>
      </c>
      <c r="S379" s="22">
        <v>0.98</v>
      </c>
      <c r="T379" s="22">
        <v>1505</v>
      </c>
      <c r="U379" s="22">
        <v>1315</v>
      </c>
      <c r="V379" s="22">
        <v>358</v>
      </c>
      <c r="W379" s="22">
        <v>84.2</v>
      </c>
      <c r="X379" s="22">
        <v>16.7</v>
      </c>
      <c r="Y379" s="22">
        <v>189</v>
      </c>
      <c r="Z379" s="22">
        <v>6</v>
      </c>
      <c r="AA379" s="22">
        <v>1035</v>
      </c>
      <c r="AB379" s="22">
        <v>12.5</v>
      </c>
      <c r="AC379" s="22">
        <v>12.55</v>
      </c>
      <c r="AD379" s="22">
        <v>99</v>
      </c>
      <c r="AE379" s="22">
        <v>2.34</v>
      </c>
      <c r="AF379" s="22">
        <v>1.51</v>
      </c>
      <c r="AG379" s="22">
        <v>7.65</v>
      </c>
      <c r="AH379" s="22">
        <v>583</v>
      </c>
      <c r="AI379" s="22">
        <v>9.8000000000000007</v>
      </c>
      <c r="AJ379" s="22">
        <v>156</v>
      </c>
      <c r="AK379" s="22">
        <v>7.55</v>
      </c>
      <c r="AL379" s="22">
        <v>179</v>
      </c>
      <c r="AM379" s="22">
        <v>36.799999999999997</v>
      </c>
      <c r="AN379" s="22">
        <v>10.7</v>
      </c>
      <c r="AO379" s="22">
        <v>19.8</v>
      </c>
      <c r="AP379" s="22">
        <v>1.9</v>
      </c>
      <c r="AQ379" s="22">
        <v>2.1</v>
      </c>
      <c r="AR379" s="22">
        <v>0.1</v>
      </c>
      <c r="AS379" s="22">
        <v>4.32</v>
      </c>
      <c r="AT379" s="22">
        <v>1.9E-2</v>
      </c>
      <c r="AU379" s="22">
        <v>3.59</v>
      </c>
      <c r="AV379" s="22">
        <v>3.98</v>
      </c>
      <c r="AW379" s="22">
        <v>1.26</v>
      </c>
      <c r="AX379" s="22">
        <v>0.11</v>
      </c>
      <c r="AY379" s="22">
        <v>1.1399999999999999</v>
      </c>
      <c r="AZ379" s="22">
        <v>14.1</v>
      </c>
      <c r="BA379" s="22">
        <v>99.92</v>
      </c>
      <c r="BB379" s="22" t="s">
        <v>78</v>
      </c>
      <c r="BC379" s="22" t="s">
        <v>78</v>
      </c>
      <c r="BD379" s="22" t="s">
        <v>78</v>
      </c>
      <c r="BE379" s="22">
        <v>6</v>
      </c>
      <c r="BF379" s="22" t="s">
        <v>80</v>
      </c>
      <c r="BG379" s="22">
        <v>2.1</v>
      </c>
      <c r="BH379" s="22" t="s">
        <v>78</v>
      </c>
      <c r="BI379" s="22">
        <v>4040</v>
      </c>
      <c r="BJ379" s="22">
        <v>8.6999999999999994E-2</v>
      </c>
      <c r="BK379" s="22">
        <v>0.39900000000000002</v>
      </c>
      <c r="BL379" s="22">
        <v>8.0000000000000002E-3</v>
      </c>
      <c r="BM379" s="22">
        <v>0.21</v>
      </c>
      <c r="BN379" s="22">
        <v>3.2000000000000001E-2</v>
      </c>
      <c r="BO379" s="22">
        <v>2.5999999999999999E-2</v>
      </c>
      <c r="BP379" s="22">
        <v>7.0000000000000001E-3</v>
      </c>
      <c r="BQ379" s="22" t="s">
        <v>79</v>
      </c>
      <c r="BR379" s="22">
        <v>3.5000000000000003E-2</v>
      </c>
      <c r="BS379" s="22" t="s">
        <v>81</v>
      </c>
      <c r="BT379" s="22">
        <v>6.0000000000000001E-3</v>
      </c>
      <c r="BU379" s="22">
        <v>200</v>
      </c>
      <c r="BV379" s="22">
        <v>5.8999999999999997E-2</v>
      </c>
      <c r="BW379" s="22" t="s">
        <v>82</v>
      </c>
      <c r="BX379" s="22">
        <v>2E-3</v>
      </c>
      <c r="BY379" s="22">
        <v>1100</v>
      </c>
      <c r="BZ379" s="22">
        <v>1.5</v>
      </c>
      <c r="CA379" s="22" t="s">
        <v>78</v>
      </c>
      <c r="CB379" s="22" t="s">
        <v>84</v>
      </c>
      <c r="CC379" s="22" t="s">
        <v>81</v>
      </c>
      <c r="CD379" s="22">
        <v>0.06</v>
      </c>
      <c r="CE379" s="22">
        <v>0.5</v>
      </c>
      <c r="CF379" s="22" t="s">
        <v>79</v>
      </c>
      <c r="CG379" s="22" t="s">
        <v>85</v>
      </c>
      <c r="CH379" s="22">
        <v>2.1999999999999999E-2</v>
      </c>
      <c r="CI379" s="22">
        <v>0.72</v>
      </c>
      <c r="CJ379" s="22" t="s">
        <v>81</v>
      </c>
      <c r="CK379" s="22">
        <v>20</v>
      </c>
      <c r="CL379" s="22">
        <v>1.9E-2</v>
      </c>
      <c r="CM379" s="22">
        <v>7.0000000000000007E-2</v>
      </c>
      <c r="CN379" s="22">
        <v>169.5</v>
      </c>
      <c r="CO379" s="22" t="s">
        <v>81</v>
      </c>
      <c r="CP379" s="22">
        <v>4.0000000000000001E-3</v>
      </c>
      <c r="CQ379" s="22" t="s">
        <v>81</v>
      </c>
      <c r="CR379" s="22" t="s">
        <v>79</v>
      </c>
      <c r="CS379" s="22">
        <v>2E-3</v>
      </c>
      <c r="CT379" s="22" t="s">
        <v>81</v>
      </c>
      <c r="CU379" s="22" t="s">
        <v>86</v>
      </c>
      <c r="CV379" s="22" t="s">
        <v>78</v>
      </c>
      <c r="CW379" s="22">
        <v>0.36499999999999999</v>
      </c>
      <c r="CX379" s="22">
        <v>1.2E-2</v>
      </c>
      <c r="CY379" s="23" t="s">
        <v>78</v>
      </c>
    </row>
    <row r="380" spans="1:103" x14ac:dyDescent="0.2">
      <c r="A380" s="43" t="s">
        <v>459</v>
      </c>
      <c r="B380" s="44">
        <v>27</v>
      </c>
      <c r="C380" s="44">
        <v>28</v>
      </c>
      <c r="D380" s="45" t="s">
        <v>492</v>
      </c>
      <c r="E380" s="45" t="s">
        <v>77</v>
      </c>
      <c r="F380" s="36">
        <v>990050</v>
      </c>
      <c r="G380" s="22">
        <v>5400</v>
      </c>
      <c r="H380" s="22">
        <v>3280</v>
      </c>
      <c r="I380" s="22">
        <v>161</v>
      </c>
      <c r="J380" s="22">
        <v>1.86</v>
      </c>
      <c r="K380" s="22">
        <v>40.700000000000003</v>
      </c>
      <c r="L380" s="22">
        <v>14.3</v>
      </c>
      <c r="M380" s="22">
        <v>35.4</v>
      </c>
      <c r="N380" s="22">
        <v>27.7</v>
      </c>
      <c r="O380" s="22">
        <v>82.4</v>
      </c>
      <c r="P380" s="22">
        <v>14.05</v>
      </c>
      <c r="Q380" s="22">
        <v>6.23</v>
      </c>
      <c r="R380" s="22">
        <v>1880</v>
      </c>
      <c r="S380" s="22">
        <v>1.33</v>
      </c>
      <c r="T380" s="22">
        <v>1455</v>
      </c>
      <c r="U380" s="22">
        <v>1180</v>
      </c>
      <c r="V380" s="22">
        <v>342</v>
      </c>
      <c r="W380" s="22">
        <v>63.3</v>
      </c>
      <c r="X380" s="22">
        <v>33.799999999999997</v>
      </c>
      <c r="Y380" s="22">
        <v>149.5</v>
      </c>
      <c r="Z380" s="22">
        <v>9.1999999999999993</v>
      </c>
      <c r="AA380" s="22">
        <v>1665</v>
      </c>
      <c r="AB380" s="22">
        <v>21.3</v>
      </c>
      <c r="AC380" s="22">
        <v>9.61</v>
      </c>
      <c r="AD380" s="22">
        <v>79.8</v>
      </c>
      <c r="AE380" s="22">
        <v>3.89</v>
      </c>
      <c r="AF380" s="22">
        <v>1.7</v>
      </c>
      <c r="AG380" s="22">
        <v>8.7200000000000006</v>
      </c>
      <c r="AH380" s="22">
        <v>731</v>
      </c>
      <c r="AI380" s="22">
        <v>19.8</v>
      </c>
      <c r="AJ380" s="22">
        <v>145.5</v>
      </c>
      <c r="AK380" s="22">
        <v>10.4</v>
      </c>
      <c r="AL380" s="22">
        <v>576</v>
      </c>
      <c r="AM380" s="22">
        <v>28.9</v>
      </c>
      <c r="AN380" s="22">
        <v>13.75</v>
      </c>
      <c r="AO380" s="22">
        <v>25.6</v>
      </c>
      <c r="AP380" s="22">
        <v>1.88</v>
      </c>
      <c r="AQ380" s="22">
        <v>1.64</v>
      </c>
      <c r="AR380" s="22">
        <v>0.05</v>
      </c>
      <c r="AS380" s="22">
        <v>2.12</v>
      </c>
      <c r="AT380" s="22">
        <v>2.3E-2</v>
      </c>
      <c r="AU380" s="22">
        <v>6.29</v>
      </c>
      <c r="AV380" s="22">
        <v>1.72</v>
      </c>
      <c r="AW380" s="22">
        <v>1.84</v>
      </c>
      <c r="AX380" s="22">
        <v>0.19</v>
      </c>
      <c r="AY380" s="22">
        <v>0.62</v>
      </c>
      <c r="AZ380" s="22">
        <v>13.9</v>
      </c>
      <c r="BA380" s="22">
        <v>98.52</v>
      </c>
      <c r="BB380" s="22" t="s">
        <v>78</v>
      </c>
      <c r="BC380" s="22" t="s">
        <v>78</v>
      </c>
      <c r="BD380" s="22" t="s">
        <v>78</v>
      </c>
      <c r="BE380" s="22">
        <v>7</v>
      </c>
      <c r="BF380" s="22" t="s">
        <v>80</v>
      </c>
      <c r="BG380" s="22">
        <v>2.6</v>
      </c>
      <c r="BH380" s="22" t="s">
        <v>78</v>
      </c>
      <c r="BI380" s="22">
        <v>4190</v>
      </c>
      <c r="BJ380" s="22">
        <v>0.73899999999999999</v>
      </c>
      <c r="BK380" s="22">
        <v>8.6999999999999994E-2</v>
      </c>
      <c r="BL380" s="22">
        <v>1.6E-2</v>
      </c>
      <c r="BM380" s="22">
        <v>0.04</v>
      </c>
      <c r="BN380" s="22">
        <v>6.4000000000000001E-2</v>
      </c>
      <c r="BO380" s="22">
        <v>3.1E-2</v>
      </c>
      <c r="BP380" s="22">
        <v>0.05</v>
      </c>
      <c r="BQ380" s="22" t="s">
        <v>79</v>
      </c>
      <c r="BR380" s="22">
        <v>0.14299999999999999</v>
      </c>
      <c r="BS380" s="22" t="s">
        <v>81</v>
      </c>
      <c r="BT380" s="22">
        <v>1.0999999999999999E-2</v>
      </c>
      <c r="BU380" s="22">
        <v>140</v>
      </c>
      <c r="BV380" s="22">
        <v>3.62</v>
      </c>
      <c r="BW380" s="22" t="s">
        <v>82</v>
      </c>
      <c r="BX380" s="22">
        <v>2E-3</v>
      </c>
      <c r="BY380" s="22">
        <v>790</v>
      </c>
      <c r="BZ380" s="22">
        <v>12</v>
      </c>
      <c r="CA380" s="22">
        <v>0.01</v>
      </c>
      <c r="CB380" s="22" t="s">
        <v>84</v>
      </c>
      <c r="CC380" s="22" t="s">
        <v>81</v>
      </c>
      <c r="CD380" s="22">
        <v>1.89</v>
      </c>
      <c r="CE380" s="22">
        <v>0.2</v>
      </c>
      <c r="CF380" s="22" t="s">
        <v>79</v>
      </c>
      <c r="CG380" s="22" t="s">
        <v>85</v>
      </c>
      <c r="CH380" s="22">
        <v>0.48599999999999999</v>
      </c>
      <c r="CI380" s="22">
        <v>0.56999999999999995</v>
      </c>
      <c r="CJ380" s="22" t="s">
        <v>81</v>
      </c>
      <c r="CK380" s="22">
        <v>20</v>
      </c>
      <c r="CL380" s="22">
        <v>0.20699999999999999</v>
      </c>
      <c r="CM380" s="22" t="s">
        <v>85</v>
      </c>
      <c r="CN380" s="22">
        <v>162.5</v>
      </c>
      <c r="CO380" s="22" t="s">
        <v>81</v>
      </c>
      <c r="CP380" s="22">
        <v>1.0999999999999999E-2</v>
      </c>
      <c r="CQ380" s="22" t="s">
        <v>81</v>
      </c>
      <c r="CR380" s="22" t="s">
        <v>79</v>
      </c>
      <c r="CS380" s="22">
        <v>4.0000000000000001E-3</v>
      </c>
      <c r="CT380" s="22" t="s">
        <v>81</v>
      </c>
      <c r="CU380" s="22" t="s">
        <v>86</v>
      </c>
      <c r="CV380" s="22" t="s">
        <v>78</v>
      </c>
      <c r="CW380" s="22">
        <v>0.60699999999999998</v>
      </c>
      <c r="CX380" s="22">
        <v>1.7000000000000001E-2</v>
      </c>
      <c r="CY380" s="23" t="s">
        <v>78</v>
      </c>
    </row>
    <row r="381" spans="1:103" x14ac:dyDescent="0.2">
      <c r="A381" s="43" t="s">
        <v>459</v>
      </c>
      <c r="B381" s="44">
        <v>28</v>
      </c>
      <c r="C381" s="44">
        <v>29</v>
      </c>
      <c r="D381" s="45" t="s">
        <v>493</v>
      </c>
      <c r="E381" s="45" t="s">
        <v>77</v>
      </c>
      <c r="F381" s="36">
        <v>990050</v>
      </c>
      <c r="G381" s="22">
        <v>5540</v>
      </c>
      <c r="H381" s="22">
        <v>4580</v>
      </c>
      <c r="I381" s="22">
        <v>100</v>
      </c>
      <c r="J381" s="22">
        <v>3.86</v>
      </c>
      <c r="K381" s="22">
        <v>50.4</v>
      </c>
      <c r="L381" s="22">
        <v>18.899999999999999</v>
      </c>
      <c r="M381" s="22">
        <v>41.4</v>
      </c>
      <c r="N381" s="22">
        <v>19.5</v>
      </c>
      <c r="O381" s="22">
        <v>96.7</v>
      </c>
      <c r="P381" s="22">
        <v>10.8</v>
      </c>
      <c r="Q381" s="22">
        <v>7.9</v>
      </c>
      <c r="R381" s="22">
        <v>2760</v>
      </c>
      <c r="S381" s="22">
        <v>1.82</v>
      </c>
      <c r="T381" s="22">
        <v>894</v>
      </c>
      <c r="U381" s="22">
        <v>1510</v>
      </c>
      <c r="V381" s="22">
        <v>450</v>
      </c>
      <c r="W381" s="22">
        <v>168.5</v>
      </c>
      <c r="X381" s="22">
        <v>22.4</v>
      </c>
      <c r="Y381" s="22">
        <v>176</v>
      </c>
      <c r="Z381" s="22">
        <v>6.2</v>
      </c>
      <c r="AA381" s="22">
        <v>1980</v>
      </c>
      <c r="AB381" s="22">
        <v>13.2</v>
      </c>
      <c r="AC381" s="22">
        <v>11.7</v>
      </c>
      <c r="AD381" s="22">
        <v>73.7</v>
      </c>
      <c r="AE381" s="22">
        <v>3.04</v>
      </c>
      <c r="AF381" s="22">
        <v>2.31</v>
      </c>
      <c r="AG381" s="22">
        <v>6.84</v>
      </c>
      <c r="AH381" s="22">
        <v>529</v>
      </c>
      <c r="AI381" s="22">
        <v>7.7</v>
      </c>
      <c r="AJ381" s="22">
        <v>191.5</v>
      </c>
      <c r="AK381" s="22">
        <v>13.4</v>
      </c>
      <c r="AL381" s="22">
        <v>486</v>
      </c>
      <c r="AM381" s="22">
        <v>32.799999999999997</v>
      </c>
      <c r="AN381" s="22">
        <v>12.75</v>
      </c>
      <c r="AO381" s="22">
        <v>26</v>
      </c>
      <c r="AP381" s="22">
        <v>1.64</v>
      </c>
      <c r="AQ381" s="22">
        <v>2.88</v>
      </c>
      <c r="AR381" s="22">
        <v>0.11</v>
      </c>
      <c r="AS381" s="22">
        <v>4.8499999999999996</v>
      </c>
      <c r="AT381" s="22">
        <v>1.7000000000000001E-2</v>
      </c>
      <c r="AU381" s="22">
        <v>4.9000000000000004</v>
      </c>
      <c r="AV381" s="22">
        <v>1.5</v>
      </c>
      <c r="AW381" s="22">
        <v>2.2200000000000002</v>
      </c>
      <c r="AX381" s="22">
        <v>0.24</v>
      </c>
      <c r="AY381" s="22">
        <v>0.63</v>
      </c>
      <c r="AZ381" s="22">
        <v>10.35</v>
      </c>
      <c r="BA381" s="22">
        <v>100.89</v>
      </c>
      <c r="BB381" s="22" t="s">
        <v>78</v>
      </c>
      <c r="BC381" s="22" t="s">
        <v>78</v>
      </c>
      <c r="BD381" s="22" t="s">
        <v>78</v>
      </c>
      <c r="BE381" s="22">
        <v>18</v>
      </c>
      <c r="BF381" s="22" t="s">
        <v>80</v>
      </c>
      <c r="BG381" s="22">
        <v>2.4</v>
      </c>
      <c r="BH381" s="22">
        <v>0.01</v>
      </c>
      <c r="BI381" s="22">
        <v>3090</v>
      </c>
      <c r="BJ381" s="22">
        <v>2.54</v>
      </c>
      <c r="BK381" s="22">
        <v>0.10100000000000001</v>
      </c>
      <c r="BL381" s="22">
        <v>3.2000000000000001E-2</v>
      </c>
      <c r="BM381" s="22">
        <v>0.06</v>
      </c>
      <c r="BN381" s="22">
        <v>0.20699999999999999</v>
      </c>
      <c r="BO381" s="22">
        <v>0.14399999999999999</v>
      </c>
      <c r="BP381" s="22">
        <v>8.6999999999999994E-2</v>
      </c>
      <c r="BQ381" s="22" t="s">
        <v>79</v>
      </c>
      <c r="BR381" s="22">
        <v>0.315</v>
      </c>
      <c r="BS381" s="22" t="s">
        <v>81</v>
      </c>
      <c r="BT381" s="22">
        <v>4.4999999999999998E-2</v>
      </c>
      <c r="BU381" s="22">
        <v>140</v>
      </c>
      <c r="BV381" s="22">
        <v>2.82</v>
      </c>
      <c r="BW381" s="22" t="s">
        <v>82</v>
      </c>
      <c r="BX381" s="22">
        <v>2.3E-2</v>
      </c>
      <c r="BY381" s="22">
        <v>598</v>
      </c>
      <c r="BZ381" s="22">
        <v>14.1</v>
      </c>
      <c r="CA381" s="22" t="s">
        <v>78</v>
      </c>
      <c r="CB381" s="22" t="s">
        <v>84</v>
      </c>
      <c r="CC381" s="22" t="s">
        <v>81</v>
      </c>
      <c r="CD381" s="22">
        <v>2.2999999999999998</v>
      </c>
      <c r="CE381" s="22">
        <v>0.3</v>
      </c>
      <c r="CF381" s="22" t="s">
        <v>79</v>
      </c>
      <c r="CG381" s="22" t="s">
        <v>85</v>
      </c>
      <c r="CH381" s="22">
        <v>0.52900000000000003</v>
      </c>
      <c r="CI381" s="22">
        <v>0.82</v>
      </c>
      <c r="CJ381" s="22" t="s">
        <v>81</v>
      </c>
      <c r="CK381" s="22">
        <v>10</v>
      </c>
      <c r="CL381" s="22">
        <v>0.32300000000000001</v>
      </c>
      <c r="CM381" s="22" t="s">
        <v>85</v>
      </c>
      <c r="CN381" s="22">
        <v>95.3</v>
      </c>
      <c r="CO381" s="22" t="s">
        <v>81</v>
      </c>
      <c r="CP381" s="22">
        <v>3.2000000000000001E-2</v>
      </c>
      <c r="CQ381" s="22" t="s">
        <v>81</v>
      </c>
      <c r="CR381" s="22" t="s">
        <v>79</v>
      </c>
      <c r="CS381" s="22">
        <v>1.7999999999999999E-2</v>
      </c>
      <c r="CT381" s="22" t="s">
        <v>81</v>
      </c>
      <c r="CU381" s="22" t="s">
        <v>86</v>
      </c>
      <c r="CV381" s="22" t="s">
        <v>78</v>
      </c>
      <c r="CW381" s="22">
        <v>2.42</v>
      </c>
      <c r="CX381" s="22">
        <v>0.12</v>
      </c>
      <c r="CY381" s="23" t="s">
        <v>78</v>
      </c>
    </row>
    <row r="382" spans="1:103" x14ac:dyDescent="0.2">
      <c r="A382" s="43" t="s">
        <v>459</v>
      </c>
      <c r="B382" s="44">
        <v>29</v>
      </c>
      <c r="C382" s="44">
        <v>30</v>
      </c>
      <c r="D382" s="45" t="s">
        <v>494</v>
      </c>
      <c r="E382" s="45" t="s">
        <v>77</v>
      </c>
      <c r="F382" s="36">
        <v>990050</v>
      </c>
      <c r="G382" s="22">
        <v>6110</v>
      </c>
      <c r="H382" s="22">
        <v>7980</v>
      </c>
      <c r="I382" s="22">
        <v>120</v>
      </c>
      <c r="J382" s="22">
        <v>14.05</v>
      </c>
      <c r="K382" s="22">
        <v>86.2</v>
      </c>
      <c r="L382" s="22">
        <v>35.4</v>
      </c>
      <c r="M382" s="22">
        <v>65.7</v>
      </c>
      <c r="N382" s="22">
        <v>22.1</v>
      </c>
      <c r="O382" s="22">
        <v>154.5</v>
      </c>
      <c r="P382" s="22">
        <v>10.15</v>
      </c>
      <c r="Q382" s="22">
        <v>14.1</v>
      </c>
      <c r="R382" s="22">
        <v>4540</v>
      </c>
      <c r="S382" s="22">
        <v>3.56</v>
      </c>
      <c r="T382" s="22">
        <v>1575</v>
      </c>
      <c r="U382" s="22">
        <v>2510</v>
      </c>
      <c r="V382" s="22">
        <v>803</v>
      </c>
      <c r="W382" s="22">
        <v>226</v>
      </c>
      <c r="X382" s="22">
        <v>31.4</v>
      </c>
      <c r="Y382" s="22">
        <v>279</v>
      </c>
      <c r="Z382" s="22">
        <v>7.1</v>
      </c>
      <c r="AA382" s="22">
        <v>1845</v>
      </c>
      <c r="AB382" s="22">
        <v>8.8000000000000007</v>
      </c>
      <c r="AC382" s="22">
        <v>19.25</v>
      </c>
      <c r="AD382" s="22">
        <v>119</v>
      </c>
      <c r="AE382" s="22">
        <v>2.8</v>
      </c>
      <c r="AF382" s="22">
        <v>4.5</v>
      </c>
      <c r="AG382" s="22">
        <v>20.8</v>
      </c>
      <c r="AH382" s="22">
        <v>590</v>
      </c>
      <c r="AI382" s="22">
        <v>5.7</v>
      </c>
      <c r="AJ382" s="22">
        <v>349</v>
      </c>
      <c r="AK382" s="22">
        <v>26.2</v>
      </c>
      <c r="AL382" s="22">
        <v>412</v>
      </c>
      <c r="AM382" s="22">
        <v>28.7</v>
      </c>
      <c r="AN382" s="22">
        <v>10.7</v>
      </c>
      <c r="AO382" s="22">
        <v>27.2</v>
      </c>
      <c r="AP382" s="22">
        <v>0.76</v>
      </c>
      <c r="AQ382" s="22">
        <v>4.8099999999999996</v>
      </c>
      <c r="AR382" s="22">
        <v>0.08</v>
      </c>
      <c r="AS382" s="22">
        <v>4.3600000000000003</v>
      </c>
      <c r="AT382" s="22">
        <v>1.9E-2</v>
      </c>
      <c r="AU382" s="22">
        <v>4.4800000000000004</v>
      </c>
      <c r="AV382" s="22">
        <v>3.79</v>
      </c>
      <c r="AW382" s="22">
        <v>2.23</v>
      </c>
      <c r="AX382" s="22">
        <v>0.23</v>
      </c>
      <c r="AY382" s="22">
        <v>0.69</v>
      </c>
      <c r="AZ382" s="22">
        <v>9.86</v>
      </c>
      <c r="BA382" s="22">
        <v>97.91</v>
      </c>
      <c r="BB382" s="22" t="s">
        <v>78</v>
      </c>
      <c r="BC382" s="22" t="s">
        <v>78</v>
      </c>
      <c r="BD382" s="22" t="s">
        <v>78</v>
      </c>
      <c r="BE382" s="22">
        <v>6</v>
      </c>
      <c r="BF382" s="22" t="s">
        <v>80</v>
      </c>
      <c r="BG382" s="22">
        <v>1.9</v>
      </c>
      <c r="BH382" s="22" t="s">
        <v>78</v>
      </c>
      <c r="BI382" s="22">
        <v>2170</v>
      </c>
      <c r="BJ382" s="22">
        <v>0.127</v>
      </c>
      <c r="BK382" s="22">
        <v>0.02</v>
      </c>
      <c r="BL382" s="22">
        <v>8.1000000000000003E-2</v>
      </c>
      <c r="BM382" s="22">
        <v>7.0000000000000007E-2</v>
      </c>
      <c r="BN382" s="22">
        <v>2.7E-2</v>
      </c>
      <c r="BO382" s="22">
        <v>2.3E-2</v>
      </c>
      <c r="BP382" s="22">
        <v>6.0000000000000001E-3</v>
      </c>
      <c r="BQ382" s="22" t="s">
        <v>79</v>
      </c>
      <c r="BR382" s="22">
        <v>2.8000000000000001E-2</v>
      </c>
      <c r="BS382" s="22" t="s">
        <v>81</v>
      </c>
      <c r="BT382" s="22">
        <v>6.0000000000000001E-3</v>
      </c>
      <c r="BU382" s="22">
        <v>160</v>
      </c>
      <c r="BV382" s="22">
        <v>0.13400000000000001</v>
      </c>
      <c r="BW382" s="22" t="s">
        <v>82</v>
      </c>
      <c r="BX382" s="22">
        <v>3.0000000000000001E-3</v>
      </c>
      <c r="BY382" s="22">
        <v>420</v>
      </c>
      <c r="BZ382" s="22">
        <v>2.6</v>
      </c>
      <c r="CA382" s="22" t="s">
        <v>78</v>
      </c>
      <c r="CB382" s="22" t="s">
        <v>84</v>
      </c>
      <c r="CC382" s="22" t="s">
        <v>81</v>
      </c>
      <c r="CD382" s="22">
        <v>0.09</v>
      </c>
      <c r="CE382" s="22">
        <v>0.2</v>
      </c>
      <c r="CF382" s="22" t="s">
        <v>79</v>
      </c>
      <c r="CG382" s="22" t="s">
        <v>85</v>
      </c>
      <c r="CH382" s="22">
        <v>2.7E-2</v>
      </c>
      <c r="CI382" s="22">
        <v>0.85</v>
      </c>
      <c r="CJ382" s="22" t="s">
        <v>81</v>
      </c>
      <c r="CK382" s="22">
        <v>10</v>
      </c>
      <c r="CL382" s="22">
        <v>0.02</v>
      </c>
      <c r="CM382" s="22" t="s">
        <v>85</v>
      </c>
      <c r="CN382" s="22">
        <v>45.7</v>
      </c>
      <c r="CO382" s="22">
        <v>1.7999999999999999E-2</v>
      </c>
      <c r="CP382" s="22">
        <v>3.0000000000000001E-3</v>
      </c>
      <c r="CQ382" s="22" t="s">
        <v>81</v>
      </c>
      <c r="CR382" s="22" t="s">
        <v>79</v>
      </c>
      <c r="CS382" s="22">
        <v>3.0000000000000001E-3</v>
      </c>
      <c r="CT382" s="22" t="s">
        <v>81</v>
      </c>
      <c r="CU382" s="22" t="s">
        <v>86</v>
      </c>
      <c r="CV382" s="22" t="s">
        <v>78</v>
      </c>
      <c r="CW382" s="22">
        <v>0.39600000000000002</v>
      </c>
      <c r="CX382" s="22">
        <v>1.6E-2</v>
      </c>
      <c r="CY382" s="23">
        <v>0.08</v>
      </c>
    </row>
    <row r="383" spans="1:103" x14ac:dyDescent="0.2">
      <c r="A383" s="43" t="s">
        <v>459</v>
      </c>
      <c r="B383" s="44">
        <v>30</v>
      </c>
      <c r="C383" s="44">
        <v>31</v>
      </c>
      <c r="D383" s="45" t="s">
        <v>495</v>
      </c>
      <c r="E383" s="45" t="s">
        <v>77</v>
      </c>
      <c r="F383" s="36">
        <v>990050</v>
      </c>
      <c r="G383" s="22">
        <v>4960</v>
      </c>
      <c r="H383" s="22">
        <v>3890</v>
      </c>
      <c r="I383" s="22">
        <v>84</v>
      </c>
      <c r="J383" s="22">
        <v>12.7</v>
      </c>
      <c r="K383" s="22">
        <v>41.6</v>
      </c>
      <c r="L383" s="22">
        <v>16.7</v>
      </c>
      <c r="M383" s="22">
        <v>30.1</v>
      </c>
      <c r="N383" s="22">
        <v>26.4</v>
      </c>
      <c r="O383" s="22">
        <v>70.7</v>
      </c>
      <c r="P383" s="22">
        <v>16.899999999999999</v>
      </c>
      <c r="Q383" s="22">
        <v>6.95</v>
      </c>
      <c r="R383" s="22">
        <v>2250</v>
      </c>
      <c r="S383" s="22">
        <v>1.55</v>
      </c>
      <c r="T383" s="22">
        <v>642</v>
      </c>
      <c r="U383" s="22">
        <v>1185</v>
      </c>
      <c r="V383" s="22">
        <v>375</v>
      </c>
      <c r="W383" s="22">
        <v>245</v>
      </c>
      <c r="X383" s="22">
        <v>45.2</v>
      </c>
      <c r="Y383" s="22">
        <v>127.5</v>
      </c>
      <c r="Z383" s="22">
        <v>8.1999999999999993</v>
      </c>
      <c r="AA383" s="22">
        <v>1595</v>
      </c>
      <c r="AB383" s="22">
        <v>9.8000000000000007</v>
      </c>
      <c r="AC383" s="22">
        <v>8.9499999999999993</v>
      </c>
      <c r="AD383" s="22">
        <v>65</v>
      </c>
      <c r="AE383" s="22">
        <v>3.55</v>
      </c>
      <c r="AF383" s="22">
        <v>2.13</v>
      </c>
      <c r="AG383" s="22">
        <v>7.1</v>
      </c>
      <c r="AH383" s="22">
        <v>590</v>
      </c>
      <c r="AI383" s="22">
        <v>4.2</v>
      </c>
      <c r="AJ383" s="22">
        <v>175</v>
      </c>
      <c r="AK383" s="22">
        <v>12.4</v>
      </c>
      <c r="AL383" s="22">
        <v>709</v>
      </c>
      <c r="AM383" s="22">
        <v>27.5</v>
      </c>
      <c r="AN383" s="22">
        <v>13.45</v>
      </c>
      <c r="AO383" s="22">
        <v>27.5</v>
      </c>
      <c r="AP383" s="22">
        <v>1.22</v>
      </c>
      <c r="AQ383" s="22">
        <v>5.99</v>
      </c>
      <c r="AR383" s="22">
        <v>0.11</v>
      </c>
      <c r="AS383" s="22">
        <v>4.5199999999999996</v>
      </c>
      <c r="AT383" s="22">
        <v>1.2999999999999999E-2</v>
      </c>
      <c r="AU383" s="22">
        <v>5.67</v>
      </c>
      <c r="AV383" s="22">
        <v>1.67</v>
      </c>
      <c r="AW383" s="22">
        <v>2.15</v>
      </c>
      <c r="AX383" s="22">
        <v>0.18</v>
      </c>
      <c r="AY383" s="22">
        <v>0.56999999999999995</v>
      </c>
      <c r="AZ383" s="22">
        <v>9.94</v>
      </c>
      <c r="BA383" s="22">
        <v>100.48</v>
      </c>
      <c r="BB383" s="22" t="s">
        <v>78</v>
      </c>
      <c r="BC383" s="22" t="s">
        <v>78</v>
      </c>
      <c r="BD383" s="22" t="s">
        <v>78</v>
      </c>
      <c r="BE383" s="22">
        <v>9</v>
      </c>
      <c r="BF383" s="22" t="s">
        <v>80</v>
      </c>
      <c r="BG383" s="22">
        <v>1.7</v>
      </c>
      <c r="BH383" s="22" t="s">
        <v>78</v>
      </c>
      <c r="BI383" s="22">
        <v>2030</v>
      </c>
      <c r="BJ383" s="22">
        <v>0.114</v>
      </c>
      <c r="BK383" s="22">
        <v>1.7000000000000001E-2</v>
      </c>
      <c r="BL383" s="22">
        <v>7.3999999999999996E-2</v>
      </c>
      <c r="BM383" s="22">
        <v>0.12</v>
      </c>
      <c r="BN383" s="22">
        <v>2.5999999999999999E-2</v>
      </c>
      <c r="BO383" s="22">
        <v>2.5000000000000001E-2</v>
      </c>
      <c r="BP383" s="22">
        <v>6.0000000000000001E-3</v>
      </c>
      <c r="BQ383" s="22" t="s">
        <v>79</v>
      </c>
      <c r="BR383" s="22">
        <v>2.5000000000000001E-2</v>
      </c>
      <c r="BS383" s="22" t="s">
        <v>81</v>
      </c>
      <c r="BT383" s="22">
        <v>7.0000000000000001E-3</v>
      </c>
      <c r="BU383" s="22">
        <v>130</v>
      </c>
      <c r="BV383" s="22">
        <v>0.02</v>
      </c>
      <c r="BW383" s="22" t="s">
        <v>82</v>
      </c>
      <c r="BX383" s="22">
        <v>3.0000000000000001E-3</v>
      </c>
      <c r="BY383" s="22">
        <v>352</v>
      </c>
      <c r="BZ383" s="22">
        <v>5.0999999999999996</v>
      </c>
      <c r="CA383" s="22" t="s">
        <v>78</v>
      </c>
      <c r="CB383" s="22" t="s">
        <v>84</v>
      </c>
      <c r="CC383" s="22" t="s">
        <v>81</v>
      </c>
      <c r="CD383" s="22" t="s">
        <v>85</v>
      </c>
      <c r="CE383" s="22">
        <v>0.2</v>
      </c>
      <c r="CF383" s="22" t="s">
        <v>79</v>
      </c>
      <c r="CG383" s="22" t="s">
        <v>85</v>
      </c>
      <c r="CH383" s="22">
        <v>1.4999999999999999E-2</v>
      </c>
      <c r="CI383" s="22">
        <v>0.82</v>
      </c>
      <c r="CJ383" s="22" t="s">
        <v>81</v>
      </c>
      <c r="CK383" s="22">
        <v>10</v>
      </c>
      <c r="CL383" s="22">
        <v>7.0000000000000001E-3</v>
      </c>
      <c r="CM383" s="22" t="s">
        <v>85</v>
      </c>
      <c r="CN383" s="22">
        <v>38.299999999999997</v>
      </c>
      <c r="CO383" s="22" t="s">
        <v>81</v>
      </c>
      <c r="CP383" s="22">
        <v>3.0000000000000001E-3</v>
      </c>
      <c r="CQ383" s="22" t="s">
        <v>81</v>
      </c>
      <c r="CR383" s="22" t="s">
        <v>79</v>
      </c>
      <c r="CS383" s="22">
        <v>3.0000000000000001E-3</v>
      </c>
      <c r="CT383" s="22" t="s">
        <v>81</v>
      </c>
      <c r="CU383" s="22" t="s">
        <v>86</v>
      </c>
      <c r="CV383" s="22" t="s">
        <v>78</v>
      </c>
      <c r="CW383" s="22">
        <v>0.48199999999999998</v>
      </c>
      <c r="CX383" s="22">
        <v>1.9E-2</v>
      </c>
      <c r="CY383" s="23" t="s">
        <v>78</v>
      </c>
    </row>
    <row r="384" spans="1:103" x14ac:dyDescent="0.2">
      <c r="A384" s="43" t="s">
        <v>459</v>
      </c>
      <c r="B384" s="44">
        <v>31</v>
      </c>
      <c r="C384" s="44">
        <v>32</v>
      </c>
      <c r="D384" s="45" t="s">
        <v>496</v>
      </c>
      <c r="E384" s="45" t="s">
        <v>77</v>
      </c>
      <c r="F384" s="36">
        <v>990050</v>
      </c>
      <c r="G384" s="22">
        <v>5850</v>
      </c>
      <c r="H384" s="22">
        <v>2350</v>
      </c>
      <c r="I384" s="22">
        <v>117</v>
      </c>
      <c r="J384" s="22">
        <v>9.67</v>
      </c>
      <c r="K384" s="22">
        <v>62.3</v>
      </c>
      <c r="L384" s="22">
        <v>20.6</v>
      </c>
      <c r="M384" s="22">
        <v>39.4</v>
      </c>
      <c r="N384" s="22">
        <v>30.2</v>
      </c>
      <c r="O384" s="22">
        <v>103.5</v>
      </c>
      <c r="P384" s="22">
        <v>16.55</v>
      </c>
      <c r="Q384" s="22">
        <v>9.74</v>
      </c>
      <c r="R384" s="22">
        <v>1210</v>
      </c>
      <c r="S384" s="22">
        <v>1.2</v>
      </c>
      <c r="T384" s="22">
        <v>689</v>
      </c>
      <c r="U384" s="22">
        <v>946</v>
      </c>
      <c r="V384" s="22">
        <v>251</v>
      </c>
      <c r="W384" s="22">
        <v>232</v>
      </c>
      <c r="X384" s="22">
        <v>49.3</v>
      </c>
      <c r="Y384" s="22">
        <v>146.5</v>
      </c>
      <c r="Z384" s="22">
        <v>9.4</v>
      </c>
      <c r="AA384" s="22">
        <v>1190</v>
      </c>
      <c r="AB384" s="22">
        <v>12.4</v>
      </c>
      <c r="AC384" s="22">
        <v>12.9</v>
      </c>
      <c r="AD384" s="22">
        <v>62.7</v>
      </c>
      <c r="AE384" s="22">
        <v>4.17</v>
      </c>
      <c r="AF384" s="22">
        <v>2.17</v>
      </c>
      <c r="AG384" s="22">
        <v>8.2200000000000006</v>
      </c>
      <c r="AH384" s="22">
        <v>819</v>
      </c>
      <c r="AI384" s="22">
        <v>5.9</v>
      </c>
      <c r="AJ384" s="22">
        <v>239</v>
      </c>
      <c r="AK384" s="22">
        <v>10.15</v>
      </c>
      <c r="AL384" s="22">
        <v>654</v>
      </c>
      <c r="AM384" s="22">
        <v>27.5</v>
      </c>
      <c r="AN384" s="22">
        <v>13.7</v>
      </c>
      <c r="AO384" s="22">
        <v>30.6</v>
      </c>
      <c r="AP384" s="22">
        <v>0.73</v>
      </c>
      <c r="AQ384" s="22">
        <v>3.34</v>
      </c>
      <c r="AR384" s="22">
        <v>0.15</v>
      </c>
      <c r="AS384" s="22">
        <v>4.72</v>
      </c>
      <c r="AT384" s="22">
        <v>1.7999999999999999E-2</v>
      </c>
      <c r="AU384" s="22">
        <v>6.62</v>
      </c>
      <c r="AV384" s="22">
        <v>1.1399999999999999</v>
      </c>
      <c r="AW384" s="22">
        <v>1.92</v>
      </c>
      <c r="AX384" s="22">
        <v>0.13</v>
      </c>
      <c r="AY384" s="22">
        <v>0.66</v>
      </c>
      <c r="AZ384" s="22">
        <v>9.34</v>
      </c>
      <c r="BA384" s="22">
        <v>100.57</v>
      </c>
      <c r="BB384" s="22" t="s">
        <v>78</v>
      </c>
      <c r="BC384" s="22" t="s">
        <v>78</v>
      </c>
      <c r="BD384" s="22" t="s">
        <v>78</v>
      </c>
      <c r="BE384" s="22">
        <v>6</v>
      </c>
      <c r="BF384" s="22" t="s">
        <v>80</v>
      </c>
      <c r="BG384" s="22">
        <v>1.6</v>
      </c>
      <c r="BH384" s="22" t="s">
        <v>78</v>
      </c>
      <c r="BI384" s="22">
        <v>1760</v>
      </c>
      <c r="BJ384" s="22">
        <v>8.5999999999999993E-2</v>
      </c>
      <c r="BK384" s="22">
        <v>9.1999999999999998E-2</v>
      </c>
      <c r="BL384" s="22">
        <v>4.5999999999999999E-2</v>
      </c>
      <c r="BM384" s="22">
        <v>0.08</v>
      </c>
      <c r="BN384" s="22">
        <v>1.2999999999999999E-2</v>
      </c>
      <c r="BO384" s="22">
        <v>1.2999999999999999E-2</v>
      </c>
      <c r="BP384" s="22" t="s">
        <v>92</v>
      </c>
      <c r="BQ384" s="22" t="s">
        <v>79</v>
      </c>
      <c r="BR384" s="22">
        <v>1.7000000000000001E-2</v>
      </c>
      <c r="BS384" s="22" t="s">
        <v>81</v>
      </c>
      <c r="BT384" s="22">
        <v>4.0000000000000001E-3</v>
      </c>
      <c r="BU384" s="22">
        <v>110</v>
      </c>
      <c r="BV384" s="22">
        <v>1.7999999999999999E-2</v>
      </c>
      <c r="BW384" s="22" t="s">
        <v>82</v>
      </c>
      <c r="BX384" s="22" t="s">
        <v>83</v>
      </c>
      <c r="BY384" s="22">
        <v>318</v>
      </c>
      <c r="BZ384" s="22">
        <v>3.4</v>
      </c>
      <c r="CA384" s="22" t="s">
        <v>78</v>
      </c>
      <c r="CB384" s="22" t="s">
        <v>84</v>
      </c>
      <c r="CC384" s="22" t="s">
        <v>81</v>
      </c>
      <c r="CD384" s="22" t="s">
        <v>85</v>
      </c>
      <c r="CE384" s="22">
        <v>0.3</v>
      </c>
      <c r="CF384" s="22" t="s">
        <v>79</v>
      </c>
      <c r="CG384" s="22" t="s">
        <v>85</v>
      </c>
      <c r="CH384" s="22">
        <v>1.2E-2</v>
      </c>
      <c r="CI384" s="22">
        <v>0.76</v>
      </c>
      <c r="CJ384" s="22" t="s">
        <v>81</v>
      </c>
      <c r="CK384" s="22">
        <v>10</v>
      </c>
      <c r="CL384" s="22">
        <v>8.9999999999999993E-3</v>
      </c>
      <c r="CM384" s="22">
        <v>0.05</v>
      </c>
      <c r="CN384" s="22">
        <v>37.4</v>
      </c>
      <c r="CO384" s="22" t="s">
        <v>81</v>
      </c>
      <c r="CP384" s="22">
        <v>2E-3</v>
      </c>
      <c r="CQ384" s="22" t="s">
        <v>81</v>
      </c>
      <c r="CR384" s="22" t="s">
        <v>79</v>
      </c>
      <c r="CS384" s="22" t="s">
        <v>83</v>
      </c>
      <c r="CT384" s="22" t="s">
        <v>81</v>
      </c>
      <c r="CU384" s="22" t="s">
        <v>86</v>
      </c>
      <c r="CV384" s="22" t="s">
        <v>78</v>
      </c>
      <c r="CW384" s="22">
        <v>0.27200000000000002</v>
      </c>
      <c r="CX384" s="22">
        <v>6.0000000000000001E-3</v>
      </c>
      <c r="CY384" s="23">
        <v>0.01</v>
      </c>
    </row>
    <row r="385" spans="1:103" x14ac:dyDescent="0.2">
      <c r="A385" s="43" t="s">
        <v>459</v>
      </c>
      <c r="B385" s="44">
        <v>32</v>
      </c>
      <c r="C385" s="44">
        <v>33</v>
      </c>
      <c r="D385" s="45" t="s">
        <v>497</v>
      </c>
      <c r="E385" s="45" t="s">
        <v>77</v>
      </c>
      <c r="F385" s="36">
        <v>990050</v>
      </c>
      <c r="G385" s="22">
        <v>6640</v>
      </c>
      <c r="H385" s="22">
        <v>2140</v>
      </c>
      <c r="I385" s="22">
        <v>73</v>
      </c>
      <c r="J385" s="22">
        <v>12.4</v>
      </c>
      <c r="K385" s="22">
        <v>50.9</v>
      </c>
      <c r="L385" s="22">
        <v>19.05</v>
      </c>
      <c r="M385" s="22">
        <v>33.299999999999997</v>
      </c>
      <c r="N385" s="22">
        <v>28.8</v>
      </c>
      <c r="O385" s="22">
        <v>86.4</v>
      </c>
      <c r="P385" s="22">
        <v>19.399999999999999</v>
      </c>
      <c r="Q385" s="22">
        <v>8.31</v>
      </c>
      <c r="R385" s="22">
        <v>1195</v>
      </c>
      <c r="S385" s="22">
        <v>1.44</v>
      </c>
      <c r="T385" s="22">
        <v>787</v>
      </c>
      <c r="U385" s="22">
        <v>824</v>
      </c>
      <c r="V385" s="22">
        <v>223</v>
      </c>
      <c r="W385" s="22">
        <v>177</v>
      </c>
      <c r="X385" s="22">
        <v>32.700000000000003</v>
      </c>
      <c r="Y385" s="22">
        <v>123.5</v>
      </c>
      <c r="Z385" s="22">
        <v>8.4</v>
      </c>
      <c r="AA385" s="22">
        <v>1275</v>
      </c>
      <c r="AB385" s="22">
        <v>18.600000000000001</v>
      </c>
      <c r="AC385" s="22">
        <v>10.75</v>
      </c>
      <c r="AD385" s="22">
        <v>58.4</v>
      </c>
      <c r="AE385" s="22">
        <v>4.4000000000000004</v>
      </c>
      <c r="AF385" s="22">
        <v>2.17</v>
      </c>
      <c r="AG385" s="22">
        <v>10.4</v>
      </c>
      <c r="AH385" s="22">
        <v>756</v>
      </c>
      <c r="AI385" s="22">
        <v>6.1</v>
      </c>
      <c r="AJ385" s="22">
        <v>197</v>
      </c>
      <c r="AK385" s="22">
        <v>10.85</v>
      </c>
      <c r="AL385" s="22">
        <v>845</v>
      </c>
      <c r="AM385" s="22">
        <v>26.6</v>
      </c>
      <c r="AN385" s="22">
        <v>15</v>
      </c>
      <c r="AO385" s="22">
        <v>28</v>
      </c>
      <c r="AP385" s="22">
        <v>0.88</v>
      </c>
      <c r="AQ385" s="22">
        <v>3.48</v>
      </c>
      <c r="AR385" s="22">
        <v>0.14000000000000001</v>
      </c>
      <c r="AS385" s="22">
        <v>4.21</v>
      </c>
      <c r="AT385" s="22">
        <v>1.0999999999999999E-2</v>
      </c>
      <c r="AU385" s="22">
        <v>7.05</v>
      </c>
      <c r="AV385" s="22">
        <v>1.1000000000000001</v>
      </c>
      <c r="AW385" s="22">
        <v>1.74</v>
      </c>
      <c r="AX385" s="22">
        <v>0.14000000000000001</v>
      </c>
      <c r="AY385" s="22">
        <v>0.74</v>
      </c>
      <c r="AZ385" s="22">
        <v>9.84</v>
      </c>
      <c r="BA385" s="22">
        <v>98.93</v>
      </c>
      <c r="BB385" s="22" t="s">
        <v>78</v>
      </c>
      <c r="BC385" s="22" t="s">
        <v>78</v>
      </c>
      <c r="BD385" s="22" t="s">
        <v>78</v>
      </c>
      <c r="BE385" s="22" t="s">
        <v>79</v>
      </c>
      <c r="BF385" s="22" t="s">
        <v>80</v>
      </c>
      <c r="BG385" s="22">
        <v>1.5</v>
      </c>
      <c r="BH385" s="22" t="s">
        <v>78</v>
      </c>
      <c r="BI385" s="22">
        <v>1890</v>
      </c>
      <c r="BJ385" s="22">
        <v>8.3000000000000004E-2</v>
      </c>
      <c r="BK385" s="22">
        <v>3.2000000000000001E-2</v>
      </c>
      <c r="BL385" s="22">
        <v>5.7000000000000002E-2</v>
      </c>
      <c r="BM385" s="22">
        <v>0.05</v>
      </c>
      <c r="BN385" s="22">
        <v>2.1999999999999999E-2</v>
      </c>
      <c r="BO385" s="22">
        <v>1.6E-2</v>
      </c>
      <c r="BP385" s="22">
        <v>4.0000000000000001E-3</v>
      </c>
      <c r="BQ385" s="22" t="s">
        <v>79</v>
      </c>
      <c r="BR385" s="22">
        <v>0.02</v>
      </c>
      <c r="BS385" s="22" t="s">
        <v>81</v>
      </c>
      <c r="BT385" s="22">
        <v>6.0000000000000001E-3</v>
      </c>
      <c r="BU385" s="22">
        <v>120</v>
      </c>
      <c r="BV385" s="22">
        <v>1.6E-2</v>
      </c>
      <c r="BW385" s="22" t="s">
        <v>82</v>
      </c>
      <c r="BX385" s="22" t="s">
        <v>83</v>
      </c>
      <c r="BY385" s="22">
        <v>315</v>
      </c>
      <c r="BZ385" s="22">
        <v>4</v>
      </c>
      <c r="CA385" s="22" t="s">
        <v>78</v>
      </c>
      <c r="CB385" s="22" t="s">
        <v>84</v>
      </c>
      <c r="CC385" s="22" t="s">
        <v>81</v>
      </c>
      <c r="CD385" s="22" t="s">
        <v>85</v>
      </c>
      <c r="CE385" s="22">
        <v>0.2</v>
      </c>
      <c r="CF385" s="22" t="s">
        <v>79</v>
      </c>
      <c r="CG385" s="22" t="s">
        <v>85</v>
      </c>
      <c r="CH385" s="22">
        <v>1.0999999999999999E-2</v>
      </c>
      <c r="CI385" s="22">
        <v>0.73</v>
      </c>
      <c r="CJ385" s="22" t="s">
        <v>81</v>
      </c>
      <c r="CK385" s="22">
        <v>10</v>
      </c>
      <c r="CL385" s="22">
        <v>1.0999999999999999E-2</v>
      </c>
      <c r="CM385" s="22">
        <v>0.05</v>
      </c>
      <c r="CN385" s="22">
        <v>39.799999999999997</v>
      </c>
      <c r="CO385" s="22" t="s">
        <v>81</v>
      </c>
      <c r="CP385" s="22">
        <v>3.0000000000000001E-3</v>
      </c>
      <c r="CQ385" s="22" t="s">
        <v>81</v>
      </c>
      <c r="CR385" s="22" t="s">
        <v>79</v>
      </c>
      <c r="CS385" s="22" t="s">
        <v>83</v>
      </c>
      <c r="CT385" s="22" t="s">
        <v>81</v>
      </c>
      <c r="CU385" s="22" t="s">
        <v>86</v>
      </c>
      <c r="CV385" s="22" t="s">
        <v>78</v>
      </c>
      <c r="CW385" s="22">
        <v>0.33300000000000002</v>
      </c>
      <c r="CX385" s="22">
        <v>7.0000000000000001E-3</v>
      </c>
      <c r="CY385" s="23" t="s">
        <v>78</v>
      </c>
    </row>
    <row r="386" spans="1:103" x14ac:dyDescent="0.2">
      <c r="A386" s="43" t="s">
        <v>459</v>
      </c>
      <c r="B386" s="44">
        <v>33</v>
      </c>
      <c r="C386" s="44">
        <v>34</v>
      </c>
      <c r="D386" s="45" t="s">
        <v>498</v>
      </c>
      <c r="E386" s="45" t="s">
        <v>77</v>
      </c>
      <c r="F386" s="36">
        <v>990050</v>
      </c>
      <c r="G386" s="22">
        <v>4670</v>
      </c>
      <c r="H386" s="22">
        <v>4790</v>
      </c>
      <c r="I386" s="22">
        <v>186</v>
      </c>
      <c r="J386" s="22">
        <v>20</v>
      </c>
      <c r="K386" s="22">
        <v>44</v>
      </c>
      <c r="L386" s="22">
        <v>19.600000000000001</v>
      </c>
      <c r="M386" s="22">
        <v>34.299999999999997</v>
      </c>
      <c r="N386" s="22">
        <v>26.4</v>
      </c>
      <c r="O386" s="22">
        <v>79.099999999999994</v>
      </c>
      <c r="P386" s="22">
        <v>12.9</v>
      </c>
      <c r="Q386" s="22">
        <v>7.48</v>
      </c>
      <c r="R386" s="22">
        <v>2800</v>
      </c>
      <c r="S386" s="22">
        <v>2.52</v>
      </c>
      <c r="T386" s="22">
        <v>1525</v>
      </c>
      <c r="U386" s="22">
        <v>1460</v>
      </c>
      <c r="V386" s="22">
        <v>460</v>
      </c>
      <c r="W386" s="22">
        <v>266</v>
      </c>
      <c r="X386" s="22">
        <v>39.6</v>
      </c>
      <c r="Y386" s="22">
        <v>153</v>
      </c>
      <c r="Z386" s="22">
        <v>8.6999999999999993</v>
      </c>
      <c r="AA386" s="22">
        <v>1165</v>
      </c>
      <c r="AB386" s="22">
        <v>11.7</v>
      </c>
      <c r="AC386" s="22">
        <v>9.91</v>
      </c>
      <c r="AD386" s="22">
        <v>58.1</v>
      </c>
      <c r="AE386" s="22">
        <v>3.34</v>
      </c>
      <c r="AF386" s="22">
        <v>2.58</v>
      </c>
      <c r="AG386" s="22">
        <v>15.2</v>
      </c>
      <c r="AH386" s="22">
        <v>742</v>
      </c>
      <c r="AI386" s="22">
        <v>4</v>
      </c>
      <c r="AJ386" s="22">
        <v>195</v>
      </c>
      <c r="AK386" s="22">
        <v>16.100000000000001</v>
      </c>
      <c r="AL386" s="22">
        <v>506</v>
      </c>
      <c r="AM386" s="22">
        <v>24.5</v>
      </c>
      <c r="AN386" s="22">
        <v>11.55</v>
      </c>
      <c r="AO386" s="22">
        <v>30.9</v>
      </c>
      <c r="AP386" s="22">
        <v>0.6</v>
      </c>
      <c r="AQ386" s="22">
        <v>5.51</v>
      </c>
      <c r="AR386" s="22">
        <v>7.0000000000000007E-2</v>
      </c>
      <c r="AS386" s="22">
        <v>4.1500000000000004</v>
      </c>
      <c r="AT386" s="22">
        <v>2.9000000000000001E-2</v>
      </c>
      <c r="AU386" s="22">
        <v>5.32</v>
      </c>
      <c r="AV386" s="22">
        <v>2.96</v>
      </c>
      <c r="AW386" s="22">
        <v>2.02</v>
      </c>
      <c r="AX386" s="22">
        <v>0.14000000000000001</v>
      </c>
      <c r="AY386" s="22">
        <v>0.52</v>
      </c>
      <c r="AZ386" s="22">
        <v>10.75</v>
      </c>
      <c r="BA386" s="22">
        <v>99.02</v>
      </c>
      <c r="BB386" s="22">
        <v>0.01</v>
      </c>
      <c r="BC386" s="22" t="s">
        <v>78</v>
      </c>
      <c r="BD386" s="22" t="s">
        <v>78</v>
      </c>
      <c r="BE386" s="22">
        <v>5</v>
      </c>
      <c r="BF386" s="22" t="s">
        <v>80</v>
      </c>
      <c r="BG386" s="22">
        <v>1.9</v>
      </c>
      <c r="BH386" s="22" t="s">
        <v>78</v>
      </c>
      <c r="BI386" s="22">
        <v>1660</v>
      </c>
      <c r="BJ386" s="22">
        <v>2.5999999999999999E-2</v>
      </c>
      <c r="BK386" s="22" t="s">
        <v>81</v>
      </c>
      <c r="BL386" s="22">
        <v>4.5999999999999999E-2</v>
      </c>
      <c r="BM386" s="22" t="s">
        <v>91</v>
      </c>
      <c r="BN386" s="22">
        <v>7.0000000000000001E-3</v>
      </c>
      <c r="BO386" s="22">
        <v>7.0000000000000001E-3</v>
      </c>
      <c r="BP386" s="22" t="s">
        <v>92</v>
      </c>
      <c r="BQ386" s="22" t="s">
        <v>79</v>
      </c>
      <c r="BR386" s="22">
        <v>7.0000000000000001E-3</v>
      </c>
      <c r="BS386" s="22" t="s">
        <v>81</v>
      </c>
      <c r="BT386" s="22">
        <v>2E-3</v>
      </c>
      <c r="BU386" s="22">
        <v>80</v>
      </c>
      <c r="BV386" s="22">
        <v>1.4999999999999999E-2</v>
      </c>
      <c r="BW386" s="22" t="s">
        <v>82</v>
      </c>
      <c r="BX386" s="22" t="s">
        <v>83</v>
      </c>
      <c r="BY386" s="22">
        <v>236</v>
      </c>
      <c r="BZ386" s="22">
        <v>1.8</v>
      </c>
      <c r="CA386" s="22" t="s">
        <v>78</v>
      </c>
      <c r="CB386" s="22" t="s">
        <v>84</v>
      </c>
      <c r="CC386" s="22" t="s">
        <v>81</v>
      </c>
      <c r="CD386" s="22" t="s">
        <v>85</v>
      </c>
      <c r="CE386" s="22">
        <v>0.2</v>
      </c>
      <c r="CF386" s="22" t="s">
        <v>79</v>
      </c>
      <c r="CG386" s="22" t="s">
        <v>85</v>
      </c>
      <c r="CH386" s="22">
        <v>8.9999999999999993E-3</v>
      </c>
      <c r="CI386" s="22">
        <v>0.44</v>
      </c>
      <c r="CJ386" s="22" t="s">
        <v>81</v>
      </c>
      <c r="CK386" s="22">
        <v>10</v>
      </c>
      <c r="CL386" s="22" t="s">
        <v>92</v>
      </c>
      <c r="CM386" s="22">
        <v>0.05</v>
      </c>
      <c r="CN386" s="22">
        <v>35.1</v>
      </c>
      <c r="CO386" s="22" t="s">
        <v>81</v>
      </c>
      <c r="CP386" s="22" t="s">
        <v>83</v>
      </c>
      <c r="CQ386" s="22" t="s">
        <v>81</v>
      </c>
      <c r="CR386" s="22" t="s">
        <v>79</v>
      </c>
      <c r="CS386" s="22" t="s">
        <v>83</v>
      </c>
      <c r="CT386" s="22" t="s">
        <v>81</v>
      </c>
      <c r="CU386" s="22" t="s">
        <v>86</v>
      </c>
      <c r="CV386" s="22" t="s">
        <v>78</v>
      </c>
      <c r="CW386" s="22">
        <v>0.13</v>
      </c>
      <c r="CX386" s="22" t="s">
        <v>92</v>
      </c>
      <c r="CY386" s="23" t="s">
        <v>78</v>
      </c>
    </row>
    <row r="387" spans="1:103" x14ac:dyDescent="0.2">
      <c r="A387" s="43" t="s">
        <v>459</v>
      </c>
      <c r="B387" s="1" t="s">
        <v>136</v>
      </c>
      <c r="C387" s="1"/>
      <c r="D387" s="47" t="s">
        <v>499</v>
      </c>
      <c r="E387" s="27" t="s">
        <v>107</v>
      </c>
      <c r="F387" s="36">
        <v>990050</v>
      </c>
      <c r="G387" s="22">
        <v>7860</v>
      </c>
      <c r="H387" s="22">
        <v>8130</v>
      </c>
      <c r="I387" s="22">
        <v>49</v>
      </c>
      <c r="J387" s="22">
        <v>1.95</v>
      </c>
      <c r="K387" s="22">
        <v>40.1</v>
      </c>
      <c r="L387" s="22">
        <v>10.6</v>
      </c>
      <c r="M387" s="22">
        <v>40</v>
      </c>
      <c r="N387" s="22">
        <v>6.3</v>
      </c>
      <c r="O387" s="22">
        <v>95.6</v>
      </c>
      <c r="P387" s="22">
        <v>0.82</v>
      </c>
      <c r="Q387" s="22">
        <v>5.35</v>
      </c>
      <c r="R387" s="22">
        <v>6350</v>
      </c>
      <c r="S387" s="22">
        <v>0.8</v>
      </c>
      <c r="T387" s="22">
        <v>328</v>
      </c>
      <c r="U387" s="22">
        <v>1660</v>
      </c>
      <c r="V387" s="22">
        <v>639</v>
      </c>
      <c r="W387" s="22">
        <v>58.5</v>
      </c>
      <c r="X387" s="22">
        <v>6.8</v>
      </c>
      <c r="Y387" s="22">
        <v>173.5</v>
      </c>
      <c r="Z387" s="22">
        <v>4.2</v>
      </c>
      <c r="AA387" s="26" t="s">
        <v>97</v>
      </c>
      <c r="AB387" s="22">
        <v>1.5</v>
      </c>
      <c r="AC387" s="22">
        <v>11.75</v>
      </c>
      <c r="AD387" s="22">
        <v>271</v>
      </c>
      <c r="AE387" s="22">
        <v>0.25</v>
      </c>
      <c r="AF387" s="22">
        <v>1.19</v>
      </c>
      <c r="AG387" s="22">
        <v>2.59</v>
      </c>
      <c r="AH387" s="22">
        <v>45</v>
      </c>
      <c r="AI387" s="22">
        <v>3.1</v>
      </c>
      <c r="AJ387" s="22">
        <v>115</v>
      </c>
      <c r="AK387" s="22">
        <v>6.73</v>
      </c>
      <c r="AL387" s="22">
        <v>31</v>
      </c>
      <c r="AM387" s="22">
        <v>24.3</v>
      </c>
      <c r="AN387" s="22">
        <v>7</v>
      </c>
      <c r="AO387" s="22">
        <v>8.4499999999999993</v>
      </c>
      <c r="AP387" s="22">
        <v>21.1</v>
      </c>
      <c r="AQ387" s="22">
        <v>3.64</v>
      </c>
      <c r="AR387" s="22">
        <v>3.41</v>
      </c>
      <c r="AS387" s="22">
        <v>0.86</v>
      </c>
      <c r="AT387" s="22">
        <v>8.0000000000000002E-3</v>
      </c>
      <c r="AU387" s="22">
        <v>0.38</v>
      </c>
      <c r="AV387" s="22">
        <v>1.1399999999999999</v>
      </c>
      <c r="AW387" s="22">
        <v>0.42</v>
      </c>
      <c r="AX387" s="22">
        <v>1.93</v>
      </c>
      <c r="AY387" s="22">
        <v>0.85</v>
      </c>
      <c r="AZ387" s="22">
        <v>23.4</v>
      </c>
      <c r="BA387" s="22">
        <v>96.89</v>
      </c>
      <c r="BB387" s="22"/>
      <c r="BC387" s="22"/>
      <c r="BD387" s="22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  <c r="BY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  <c r="CJ387" s="21"/>
      <c r="CK387" s="21"/>
      <c r="CL387" s="21"/>
      <c r="CM387" s="21"/>
      <c r="CN387" s="21"/>
      <c r="CO387" s="21"/>
      <c r="CP387" s="21"/>
      <c r="CQ387" s="21"/>
      <c r="CR387" s="21"/>
      <c r="CS387" s="21"/>
      <c r="CT387" s="21"/>
      <c r="CU387" s="21"/>
      <c r="CV387" s="21"/>
      <c r="CW387" s="21"/>
      <c r="CX387" s="21"/>
      <c r="CY387" s="28"/>
    </row>
    <row r="388" spans="1:103" x14ac:dyDescent="0.2">
      <c r="A388" s="43" t="s">
        <v>459</v>
      </c>
      <c r="B388" s="44">
        <v>34</v>
      </c>
      <c r="C388" s="44">
        <v>35</v>
      </c>
      <c r="D388" s="45" t="s">
        <v>500</v>
      </c>
      <c r="E388" s="45" t="s">
        <v>77</v>
      </c>
      <c r="F388" s="36">
        <v>990050</v>
      </c>
      <c r="G388" s="22">
        <v>4740</v>
      </c>
      <c r="H388" s="22">
        <v>2570</v>
      </c>
      <c r="I388" s="22">
        <v>94</v>
      </c>
      <c r="J388" s="22">
        <v>22.8</v>
      </c>
      <c r="K388" s="22">
        <v>34.700000000000003</v>
      </c>
      <c r="L388" s="22">
        <v>16.25</v>
      </c>
      <c r="M388" s="22">
        <v>20.399999999999999</v>
      </c>
      <c r="N388" s="22">
        <v>29.1</v>
      </c>
      <c r="O388" s="22">
        <v>53.5</v>
      </c>
      <c r="P388" s="22">
        <v>13.4</v>
      </c>
      <c r="Q388" s="22">
        <v>6</v>
      </c>
      <c r="R388" s="22">
        <v>1495</v>
      </c>
      <c r="S388" s="22">
        <v>2.14</v>
      </c>
      <c r="T388" s="22">
        <v>525</v>
      </c>
      <c r="U388" s="22">
        <v>814</v>
      </c>
      <c r="V388" s="22">
        <v>263</v>
      </c>
      <c r="W388" s="22">
        <v>340</v>
      </c>
      <c r="X388" s="22">
        <v>42.7</v>
      </c>
      <c r="Y388" s="22">
        <v>88.6</v>
      </c>
      <c r="Z388" s="22">
        <v>6.9</v>
      </c>
      <c r="AA388" s="22">
        <v>1045</v>
      </c>
      <c r="AB388" s="22">
        <v>8.8000000000000007</v>
      </c>
      <c r="AC388" s="22">
        <v>6.84</v>
      </c>
      <c r="AD388" s="22">
        <v>33.299999999999997</v>
      </c>
      <c r="AE388" s="22">
        <v>3.12</v>
      </c>
      <c r="AF388" s="22">
        <v>2.14</v>
      </c>
      <c r="AG388" s="22">
        <v>8.51</v>
      </c>
      <c r="AH388" s="22">
        <v>626</v>
      </c>
      <c r="AI388" s="22">
        <v>4.5</v>
      </c>
      <c r="AJ388" s="22">
        <v>156.5</v>
      </c>
      <c r="AK388" s="22">
        <v>13.95</v>
      </c>
      <c r="AL388" s="22">
        <v>531</v>
      </c>
      <c r="AM388" s="22">
        <v>30.1</v>
      </c>
      <c r="AN388" s="22">
        <v>13.7</v>
      </c>
      <c r="AO388" s="22">
        <v>24.8</v>
      </c>
      <c r="AP388" s="22">
        <v>0.65</v>
      </c>
      <c r="AQ388" s="22">
        <v>5.4</v>
      </c>
      <c r="AR388" s="22">
        <v>0.14000000000000001</v>
      </c>
      <c r="AS388" s="22">
        <v>5.28</v>
      </c>
      <c r="AT388" s="22">
        <v>1.4E-2</v>
      </c>
      <c r="AU388" s="22">
        <v>5.15</v>
      </c>
      <c r="AV388" s="22">
        <v>2.17</v>
      </c>
      <c r="AW388" s="22">
        <v>1.4</v>
      </c>
      <c r="AX388" s="22">
        <v>0.12</v>
      </c>
      <c r="AY388" s="22">
        <v>0.56000000000000005</v>
      </c>
      <c r="AZ388" s="22">
        <v>9.8000000000000007</v>
      </c>
      <c r="BA388" s="22">
        <v>99.28</v>
      </c>
      <c r="BB388" s="22">
        <v>0.01</v>
      </c>
      <c r="BC388" s="22" t="s">
        <v>78</v>
      </c>
      <c r="BD388" s="22" t="s">
        <v>78</v>
      </c>
      <c r="BE388" s="22">
        <v>5</v>
      </c>
      <c r="BF388" s="22" t="s">
        <v>80</v>
      </c>
      <c r="BG388" s="22">
        <v>1.8</v>
      </c>
      <c r="BH388" s="22" t="s">
        <v>78</v>
      </c>
      <c r="BI388" s="22">
        <v>1950</v>
      </c>
      <c r="BJ388" s="22">
        <v>0.02</v>
      </c>
      <c r="BK388" s="22" t="s">
        <v>81</v>
      </c>
      <c r="BL388" s="22">
        <v>4.4999999999999998E-2</v>
      </c>
      <c r="BM388" s="22" t="s">
        <v>91</v>
      </c>
      <c r="BN388" s="22">
        <v>6.0000000000000001E-3</v>
      </c>
      <c r="BO388" s="22">
        <v>4.0000000000000001E-3</v>
      </c>
      <c r="BP388" s="22" t="s">
        <v>92</v>
      </c>
      <c r="BQ388" s="22" t="s">
        <v>79</v>
      </c>
      <c r="BR388" s="22">
        <v>6.0000000000000001E-3</v>
      </c>
      <c r="BS388" s="22" t="s">
        <v>81</v>
      </c>
      <c r="BT388" s="22">
        <v>2E-3</v>
      </c>
      <c r="BU388" s="22">
        <v>120</v>
      </c>
      <c r="BV388" s="22">
        <v>0.01</v>
      </c>
      <c r="BW388" s="22" t="s">
        <v>82</v>
      </c>
      <c r="BX388" s="22" t="s">
        <v>83</v>
      </c>
      <c r="BY388" s="22">
        <v>328</v>
      </c>
      <c r="BZ388" s="22">
        <v>2.1</v>
      </c>
      <c r="CA388" s="22" t="s">
        <v>78</v>
      </c>
      <c r="CB388" s="22" t="s">
        <v>84</v>
      </c>
      <c r="CC388" s="22" t="s">
        <v>81</v>
      </c>
      <c r="CD388" s="22" t="s">
        <v>85</v>
      </c>
      <c r="CE388" s="22">
        <v>0.2</v>
      </c>
      <c r="CF388" s="22" t="s">
        <v>79</v>
      </c>
      <c r="CG388" s="22" t="s">
        <v>85</v>
      </c>
      <c r="CH388" s="22">
        <v>8.0000000000000002E-3</v>
      </c>
      <c r="CI388" s="22">
        <v>0.61</v>
      </c>
      <c r="CJ388" s="22" t="s">
        <v>81</v>
      </c>
      <c r="CK388" s="22">
        <v>10</v>
      </c>
      <c r="CL388" s="22" t="s">
        <v>92</v>
      </c>
      <c r="CM388" s="22" t="s">
        <v>85</v>
      </c>
      <c r="CN388" s="22">
        <v>42.6</v>
      </c>
      <c r="CO388" s="22" t="s">
        <v>81</v>
      </c>
      <c r="CP388" s="22" t="s">
        <v>83</v>
      </c>
      <c r="CQ388" s="22" t="s">
        <v>81</v>
      </c>
      <c r="CR388" s="22" t="s">
        <v>79</v>
      </c>
      <c r="CS388" s="22" t="s">
        <v>83</v>
      </c>
      <c r="CT388" s="22" t="s">
        <v>81</v>
      </c>
      <c r="CU388" s="22" t="s">
        <v>86</v>
      </c>
      <c r="CV388" s="22" t="s">
        <v>78</v>
      </c>
      <c r="CW388" s="22">
        <v>8.5999999999999993E-2</v>
      </c>
      <c r="CX388" s="22">
        <v>4.0000000000000001E-3</v>
      </c>
      <c r="CY388" s="23" t="s">
        <v>78</v>
      </c>
    </row>
    <row r="389" spans="1:103" x14ac:dyDescent="0.2">
      <c r="A389" s="19" t="s">
        <v>459</v>
      </c>
      <c r="B389" s="24">
        <v>35</v>
      </c>
      <c r="C389" s="24">
        <v>36</v>
      </c>
      <c r="D389" s="25" t="s">
        <v>501</v>
      </c>
      <c r="E389" s="25" t="s">
        <v>77</v>
      </c>
      <c r="F389" s="21">
        <v>990051</v>
      </c>
      <c r="G389" s="22">
        <v>7310</v>
      </c>
      <c r="H389" s="26">
        <v>10550</v>
      </c>
      <c r="I389" s="22">
        <v>56</v>
      </c>
      <c r="J389" s="22">
        <v>19.2</v>
      </c>
      <c r="K389" s="22">
        <v>191</v>
      </c>
      <c r="L389" s="22">
        <v>65.099999999999994</v>
      </c>
      <c r="M389" s="22">
        <v>125.5</v>
      </c>
      <c r="N389" s="22">
        <v>31.5</v>
      </c>
      <c r="O389" s="22">
        <v>338</v>
      </c>
      <c r="P389" s="22">
        <v>4.16</v>
      </c>
      <c r="Q389" s="22">
        <v>30.5</v>
      </c>
      <c r="R389" s="22">
        <v>5990</v>
      </c>
      <c r="S389" s="22">
        <v>5.35</v>
      </c>
      <c r="T389" s="22">
        <v>1300</v>
      </c>
      <c r="U389" s="22">
        <v>3560</v>
      </c>
      <c r="V389" s="26">
        <v>1080</v>
      </c>
      <c r="W389" s="22">
        <v>349</v>
      </c>
      <c r="X389" s="22">
        <v>11.8</v>
      </c>
      <c r="Y389" s="22">
        <v>470</v>
      </c>
      <c r="Z389" s="22">
        <v>4.9000000000000004</v>
      </c>
      <c r="AA389" s="22">
        <v>1395</v>
      </c>
      <c r="AB389" s="22">
        <v>5</v>
      </c>
      <c r="AC389" s="22">
        <v>40.9</v>
      </c>
      <c r="AD389" s="22">
        <v>122</v>
      </c>
      <c r="AE389" s="22">
        <v>1.1399999999999999</v>
      </c>
      <c r="AF389" s="22">
        <v>7.16</v>
      </c>
      <c r="AG389" s="22">
        <v>35.4</v>
      </c>
      <c r="AH389" s="22">
        <v>614</v>
      </c>
      <c r="AI389" s="22">
        <v>4.8</v>
      </c>
      <c r="AJ389" s="22">
        <v>720</v>
      </c>
      <c r="AK389" s="22">
        <v>37.299999999999997</v>
      </c>
      <c r="AL389" s="22">
        <v>227</v>
      </c>
      <c r="AM389" s="22">
        <v>31.1</v>
      </c>
      <c r="AN389" s="22">
        <v>10.15</v>
      </c>
      <c r="AO389" s="22">
        <v>27.2</v>
      </c>
      <c r="AP389" s="22">
        <v>0.7</v>
      </c>
      <c r="AQ389" s="22">
        <v>2.87</v>
      </c>
      <c r="AR389" s="22">
        <v>0.18</v>
      </c>
      <c r="AS389" s="22">
        <v>5.43</v>
      </c>
      <c r="AT389" s="22">
        <v>8.9999999999999993E-3</v>
      </c>
      <c r="AU389" s="22">
        <v>1.82</v>
      </c>
      <c r="AV389" s="22">
        <v>5.27</v>
      </c>
      <c r="AW389" s="22">
        <v>2.12</v>
      </c>
      <c r="AX389" s="22">
        <v>0.16</v>
      </c>
      <c r="AY389" s="22">
        <v>0.86</v>
      </c>
      <c r="AZ389" s="22">
        <v>11.2</v>
      </c>
      <c r="BA389" s="22">
        <v>99.07</v>
      </c>
      <c r="BB389" s="22" t="s">
        <v>78</v>
      </c>
      <c r="BC389" s="22" t="s">
        <v>78</v>
      </c>
      <c r="BD389" s="22" t="s">
        <v>78</v>
      </c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  <c r="BY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  <c r="CJ389" s="21"/>
      <c r="CK389" s="21"/>
      <c r="CL389" s="21"/>
      <c r="CM389" s="21"/>
      <c r="CN389" s="21"/>
      <c r="CO389" s="21"/>
      <c r="CP389" s="21"/>
      <c r="CQ389" s="21"/>
      <c r="CR389" s="21"/>
      <c r="CS389" s="21"/>
      <c r="CT389" s="21"/>
      <c r="CU389" s="21"/>
      <c r="CV389" s="21"/>
      <c r="CW389" s="21"/>
      <c r="CX389" s="21"/>
      <c r="CY389" s="28"/>
    </row>
    <row r="390" spans="1:103" x14ac:dyDescent="0.2">
      <c r="A390" s="19" t="s">
        <v>459</v>
      </c>
      <c r="B390" s="3" t="s">
        <v>87</v>
      </c>
      <c r="C390" s="3"/>
      <c r="D390" s="33" t="s">
        <v>502</v>
      </c>
      <c r="E390" s="33" t="s">
        <v>89</v>
      </c>
      <c r="F390" s="21">
        <v>990051</v>
      </c>
      <c r="G390" s="22">
        <v>7.7</v>
      </c>
      <c r="H390" s="22">
        <v>6</v>
      </c>
      <c r="I390" s="22">
        <v>17</v>
      </c>
      <c r="J390" s="22" t="s">
        <v>78</v>
      </c>
      <c r="K390" s="22">
        <v>0.16</v>
      </c>
      <c r="L390" s="22">
        <v>7.0000000000000007E-2</v>
      </c>
      <c r="M390" s="22">
        <v>0.09</v>
      </c>
      <c r="N390" s="22">
        <v>0.5</v>
      </c>
      <c r="O390" s="22">
        <v>0.36</v>
      </c>
      <c r="P390" s="22" t="s">
        <v>85</v>
      </c>
      <c r="Q390" s="22">
        <v>0.02</v>
      </c>
      <c r="R390" s="22">
        <v>4.0999999999999996</v>
      </c>
      <c r="S390" s="22">
        <v>0.02</v>
      </c>
      <c r="T390" s="22">
        <v>0.41</v>
      </c>
      <c r="U390" s="22">
        <v>2.5</v>
      </c>
      <c r="V390" s="22">
        <v>0.75</v>
      </c>
      <c r="W390" s="22">
        <v>0.4</v>
      </c>
      <c r="X390" s="22" t="s">
        <v>90</v>
      </c>
      <c r="Y390" s="22">
        <v>0.45</v>
      </c>
      <c r="Z390" s="22" t="s">
        <v>90</v>
      </c>
      <c r="AA390" s="22">
        <v>16.8</v>
      </c>
      <c r="AB390" s="22">
        <v>0.1</v>
      </c>
      <c r="AC390" s="22">
        <v>0.02</v>
      </c>
      <c r="AD390" s="22">
        <v>0.23</v>
      </c>
      <c r="AE390" s="22" t="s">
        <v>78</v>
      </c>
      <c r="AF390" s="22">
        <v>0.02</v>
      </c>
      <c r="AG390" s="22" t="s">
        <v>85</v>
      </c>
      <c r="AH390" s="22" t="s">
        <v>79</v>
      </c>
      <c r="AI390" s="22">
        <v>1.4</v>
      </c>
      <c r="AJ390" s="22">
        <v>0.5</v>
      </c>
      <c r="AK390" s="22">
        <v>0.06</v>
      </c>
      <c r="AL390" s="22">
        <v>1</v>
      </c>
      <c r="AM390" s="22">
        <v>97.3</v>
      </c>
      <c r="AN390" s="22">
        <v>0.06</v>
      </c>
      <c r="AO390" s="22">
        <v>1.95</v>
      </c>
      <c r="AP390" s="22">
        <v>0.06</v>
      </c>
      <c r="AQ390" s="22">
        <v>0.04</v>
      </c>
      <c r="AR390" s="22" t="s">
        <v>78</v>
      </c>
      <c r="AS390" s="22">
        <v>0.01</v>
      </c>
      <c r="AT390" s="22">
        <v>4.0000000000000001E-3</v>
      </c>
      <c r="AU390" s="22" t="s">
        <v>78</v>
      </c>
      <c r="AV390" s="22">
        <v>0.02</v>
      </c>
      <c r="AW390" s="22">
        <v>0.01</v>
      </c>
      <c r="AX390" s="22" t="s">
        <v>78</v>
      </c>
      <c r="AY390" s="22" t="s">
        <v>78</v>
      </c>
      <c r="AZ390" s="22">
        <v>-0.15</v>
      </c>
      <c r="BA390" s="22">
        <v>99.3</v>
      </c>
      <c r="BB390" s="22" t="s">
        <v>78</v>
      </c>
      <c r="BC390" s="22" t="s">
        <v>78</v>
      </c>
      <c r="BD390" s="22" t="s">
        <v>78</v>
      </c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  <c r="CQ390" s="21"/>
      <c r="CR390" s="21"/>
      <c r="CS390" s="21"/>
      <c r="CT390" s="21"/>
      <c r="CU390" s="21"/>
      <c r="CV390" s="21"/>
      <c r="CW390" s="21"/>
      <c r="CX390" s="21"/>
      <c r="CY390" s="28"/>
    </row>
    <row r="391" spans="1:103" x14ac:dyDescent="0.2">
      <c r="A391" s="19" t="s">
        <v>459</v>
      </c>
      <c r="B391" s="24">
        <v>36</v>
      </c>
      <c r="C391" s="24">
        <v>37</v>
      </c>
      <c r="D391" s="25" t="s">
        <v>503</v>
      </c>
      <c r="E391" s="25" t="s">
        <v>77</v>
      </c>
      <c r="F391" s="21">
        <v>990051</v>
      </c>
      <c r="G391" s="22">
        <v>5780</v>
      </c>
      <c r="H391" s="22">
        <v>6110</v>
      </c>
      <c r="I391" s="22">
        <v>55</v>
      </c>
      <c r="J391" s="22">
        <v>5.98</v>
      </c>
      <c r="K391" s="22">
        <v>125</v>
      </c>
      <c r="L391" s="22">
        <v>38.1</v>
      </c>
      <c r="M391" s="22">
        <v>79.599999999999994</v>
      </c>
      <c r="N391" s="22">
        <v>27.7</v>
      </c>
      <c r="O391" s="22">
        <v>216</v>
      </c>
      <c r="P391" s="22">
        <v>3.7</v>
      </c>
      <c r="Q391" s="22">
        <v>19.2</v>
      </c>
      <c r="R391" s="22">
        <v>3320</v>
      </c>
      <c r="S391" s="22">
        <v>2.17</v>
      </c>
      <c r="T391" s="22">
        <v>1825</v>
      </c>
      <c r="U391" s="22">
        <v>2230</v>
      </c>
      <c r="V391" s="22">
        <v>662</v>
      </c>
      <c r="W391" s="22">
        <v>168</v>
      </c>
      <c r="X391" s="22">
        <v>16.7</v>
      </c>
      <c r="Y391" s="22">
        <v>303</v>
      </c>
      <c r="Z391" s="22">
        <v>5.9</v>
      </c>
      <c r="AA391" s="22">
        <v>1280</v>
      </c>
      <c r="AB391" s="22">
        <v>8</v>
      </c>
      <c r="AC391" s="22">
        <v>26.5</v>
      </c>
      <c r="AD391" s="22">
        <v>125</v>
      </c>
      <c r="AE391" s="22">
        <v>1.75</v>
      </c>
      <c r="AF391" s="22">
        <v>3.71</v>
      </c>
      <c r="AG391" s="22">
        <v>16.05</v>
      </c>
      <c r="AH391" s="22">
        <v>568</v>
      </c>
      <c r="AI391" s="22">
        <v>7.9</v>
      </c>
      <c r="AJ391" s="22">
        <v>446</v>
      </c>
      <c r="AK391" s="22">
        <v>16.899999999999999</v>
      </c>
      <c r="AL391" s="22">
        <v>132</v>
      </c>
      <c r="AM391" s="22">
        <v>34.6</v>
      </c>
      <c r="AN391" s="22">
        <v>11.1</v>
      </c>
      <c r="AO391" s="22">
        <v>23.5</v>
      </c>
      <c r="AP391" s="22">
        <v>1.06</v>
      </c>
      <c r="AQ391" s="22">
        <v>1.9</v>
      </c>
      <c r="AR391" s="22">
        <v>0.24</v>
      </c>
      <c r="AS391" s="22">
        <v>6.82</v>
      </c>
      <c r="AT391" s="22">
        <v>0.01</v>
      </c>
      <c r="AU391" s="22">
        <v>3.07</v>
      </c>
      <c r="AV391" s="22">
        <v>4.72</v>
      </c>
      <c r="AW391" s="22">
        <v>1.62</v>
      </c>
      <c r="AX391" s="22">
        <v>0.15</v>
      </c>
      <c r="AY391" s="22">
        <v>0.72</v>
      </c>
      <c r="AZ391" s="22">
        <v>10.95</v>
      </c>
      <c r="BA391" s="22">
        <v>100.46</v>
      </c>
      <c r="BB391" s="22" t="s">
        <v>78</v>
      </c>
      <c r="BC391" s="22" t="s">
        <v>78</v>
      </c>
      <c r="BD391" s="22" t="s">
        <v>78</v>
      </c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  <c r="BY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  <c r="CJ391" s="21"/>
      <c r="CK391" s="21"/>
      <c r="CL391" s="21"/>
      <c r="CM391" s="21"/>
      <c r="CN391" s="21"/>
      <c r="CO391" s="21"/>
      <c r="CP391" s="21"/>
      <c r="CQ391" s="21"/>
      <c r="CR391" s="21"/>
      <c r="CS391" s="21"/>
      <c r="CT391" s="21"/>
      <c r="CU391" s="21"/>
      <c r="CV391" s="21"/>
      <c r="CW391" s="21"/>
      <c r="CX391" s="21"/>
      <c r="CY391" s="28"/>
    </row>
    <row r="392" spans="1:103" x14ac:dyDescent="0.2">
      <c r="A392" s="19" t="s">
        <v>459</v>
      </c>
      <c r="B392" s="24">
        <v>37</v>
      </c>
      <c r="C392" s="24">
        <v>38</v>
      </c>
      <c r="D392" s="25" t="s">
        <v>504</v>
      </c>
      <c r="E392" s="25" t="s">
        <v>77</v>
      </c>
      <c r="F392" s="21">
        <v>990051</v>
      </c>
      <c r="G392" s="22">
        <v>4380</v>
      </c>
      <c r="H392" s="22">
        <v>8140</v>
      </c>
      <c r="I392" s="22">
        <v>135</v>
      </c>
      <c r="J392" s="22">
        <v>6.71</v>
      </c>
      <c r="K392" s="22">
        <v>272</v>
      </c>
      <c r="L392" s="22">
        <v>83.4</v>
      </c>
      <c r="M392" s="22">
        <v>158.5</v>
      </c>
      <c r="N392" s="22">
        <v>22.5</v>
      </c>
      <c r="O392" s="22">
        <v>448</v>
      </c>
      <c r="P392" s="22">
        <v>4.95</v>
      </c>
      <c r="Q392" s="22">
        <v>42.4</v>
      </c>
      <c r="R392" s="22">
        <v>4360</v>
      </c>
      <c r="S392" s="22">
        <v>3.88</v>
      </c>
      <c r="T392" s="26">
        <v>3190</v>
      </c>
      <c r="U392" s="22">
        <v>3200</v>
      </c>
      <c r="V392" s="22">
        <v>972</v>
      </c>
      <c r="W392" s="22">
        <v>114</v>
      </c>
      <c r="X392" s="22">
        <v>22.4</v>
      </c>
      <c r="Y392" s="22">
        <v>545</v>
      </c>
      <c r="Z392" s="22">
        <v>6.5</v>
      </c>
      <c r="AA392" s="22">
        <v>2090</v>
      </c>
      <c r="AB392" s="22">
        <v>7.6</v>
      </c>
      <c r="AC392" s="22">
        <v>56.9</v>
      </c>
      <c r="AD392" s="22">
        <v>154.5</v>
      </c>
      <c r="AE392" s="22">
        <v>1.67</v>
      </c>
      <c r="AF392" s="22">
        <v>7.75</v>
      </c>
      <c r="AG392" s="22">
        <v>35.9</v>
      </c>
      <c r="AH392" s="22">
        <v>593</v>
      </c>
      <c r="AI392" s="22">
        <v>8.6999999999999993</v>
      </c>
      <c r="AJ392" s="22">
        <v>972</v>
      </c>
      <c r="AK392" s="22">
        <v>34.6</v>
      </c>
      <c r="AL392" s="22">
        <v>186</v>
      </c>
      <c r="AM392" s="22">
        <v>30.6</v>
      </c>
      <c r="AN392" s="22">
        <v>8.11</v>
      </c>
      <c r="AO392" s="22">
        <v>23.6</v>
      </c>
      <c r="AP392" s="22">
        <v>3.99</v>
      </c>
      <c r="AQ392" s="22">
        <v>3.6</v>
      </c>
      <c r="AR392" s="22">
        <v>0.44</v>
      </c>
      <c r="AS392" s="22">
        <v>3.81</v>
      </c>
      <c r="AT392" s="22">
        <v>0.02</v>
      </c>
      <c r="AU392" s="22">
        <v>2.67</v>
      </c>
      <c r="AV392" s="22">
        <v>4.32</v>
      </c>
      <c r="AW392" s="22">
        <v>3.59</v>
      </c>
      <c r="AX392" s="22">
        <v>0.24</v>
      </c>
      <c r="AY392" s="22">
        <v>0.51</v>
      </c>
      <c r="AZ392" s="22">
        <v>13.25</v>
      </c>
      <c r="BA392" s="22">
        <v>98.75</v>
      </c>
      <c r="BB392" s="22" t="s">
        <v>78</v>
      </c>
      <c r="BC392" s="22" t="s">
        <v>78</v>
      </c>
      <c r="BD392" s="22" t="s">
        <v>78</v>
      </c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  <c r="CQ392" s="21"/>
      <c r="CR392" s="21"/>
      <c r="CS392" s="21"/>
      <c r="CT392" s="21"/>
      <c r="CU392" s="21"/>
      <c r="CV392" s="21"/>
      <c r="CW392" s="21"/>
      <c r="CX392" s="21"/>
      <c r="CY392" s="28"/>
    </row>
    <row r="393" spans="1:103" x14ac:dyDescent="0.2">
      <c r="A393" s="19" t="s">
        <v>459</v>
      </c>
      <c r="B393" s="24">
        <v>38</v>
      </c>
      <c r="C393" s="24">
        <v>39</v>
      </c>
      <c r="D393" s="25" t="s">
        <v>505</v>
      </c>
      <c r="E393" s="25" t="s">
        <v>77</v>
      </c>
      <c r="F393" s="21">
        <v>990051</v>
      </c>
      <c r="G393" s="22">
        <v>3870</v>
      </c>
      <c r="H393" s="22">
        <v>6610</v>
      </c>
      <c r="I393" s="22">
        <v>311</v>
      </c>
      <c r="J393" s="22">
        <v>4.7300000000000004</v>
      </c>
      <c r="K393" s="22">
        <v>197</v>
      </c>
      <c r="L393" s="22">
        <v>63.5</v>
      </c>
      <c r="M393" s="22">
        <v>113.5</v>
      </c>
      <c r="N393" s="22">
        <v>20</v>
      </c>
      <c r="O393" s="22">
        <v>319</v>
      </c>
      <c r="P393" s="22">
        <v>4.1399999999999997</v>
      </c>
      <c r="Q393" s="22">
        <v>30.8</v>
      </c>
      <c r="R393" s="22">
        <v>3530</v>
      </c>
      <c r="S393" s="22">
        <v>3.34</v>
      </c>
      <c r="T393" s="22">
        <v>2460</v>
      </c>
      <c r="U393" s="22">
        <v>2600</v>
      </c>
      <c r="V393" s="22">
        <v>722</v>
      </c>
      <c r="W393" s="22">
        <v>126.5</v>
      </c>
      <c r="X393" s="22">
        <v>19.8</v>
      </c>
      <c r="Y393" s="22">
        <v>410</v>
      </c>
      <c r="Z393" s="22">
        <v>6.4</v>
      </c>
      <c r="AA393" s="22">
        <v>1765</v>
      </c>
      <c r="AB393" s="22">
        <v>5.6</v>
      </c>
      <c r="AC393" s="22">
        <v>40.1</v>
      </c>
      <c r="AD393" s="22">
        <v>118</v>
      </c>
      <c r="AE393" s="22">
        <v>1.33</v>
      </c>
      <c r="AF393" s="22">
        <v>6.15</v>
      </c>
      <c r="AG393" s="22">
        <v>37.5</v>
      </c>
      <c r="AH393" s="22">
        <v>536</v>
      </c>
      <c r="AI393" s="22">
        <v>7.6</v>
      </c>
      <c r="AJ393" s="22">
        <v>735</v>
      </c>
      <c r="AK393" s="22">
        <v>25.8</v>
      </c>
      <c r="AL393" s="22">
        <v>175</v>
      </c>
      <c r="AM393" s="22">
        <v>33.799999999999997</v>
      </c>
      <c r="AN393" s="22">
        <v>9.0500000000000007</v>
      </c>
      <c r="AO393" s="22">
        <v>20.399999999999999</v>
      </c>
      <c r="AP393" s="22">
        <v>3.65</v>
      </c>
      <c r="AQ393" s="22">
        <v>4.3</v>
      </c>
      <c r="AR393" s="22">
        <v>1.02</v>
      </c>
      <c r="AS393" s="22">
        <v>3.95</v>
      </c>
      <c r="AT393" s="22">
        <v>4.4999999999999998E-2</v>
      </c>
      <c r="AU393" s="22">
        <v>2.17</v>
      </c>
      <c r="AV393" s="22">
        <v>3.6</v>
      </c>
      <c r="AW393" s="22">
        <v>3.07</v>
      </c>
      <c r="AX393" s="22">
        <v>0.2</v>
      </c>
      <c r="AY393" s="22">
        <v>0.45</v>
      </c>
      <c r="AZ393" s="22">
        <v>12.3</v>
      </c>
      <c r="BA393" s="22">
        <v>98.01</v>
      </c>
      <c r="BB393" s="22" t="s">
        <v>78</v>
      </c>
      <c r="BC393" s="22" t="s">
        <v>78</v>
      </c>
      <c r="BD393" s="22" t="s">
        <v>78</v>
      </c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  <c r="CQ393" s="21"/>
      <c r="CR393" s="21"/>
      <c r="CS393" s="21"/>
      <c r="CT393" s="21"/>
      <c r="CU393" s="21"/>
      <c r="CV393" s="21"/>
      <c r="CW393" s="21"/>
      <c r="CX393" s="21"/>
      <c r="CY393" s="28"/>
    </row>
    <row r="394" spans="1:103" x14ac:dyDescent="0.2">
      <c r="A394" s="19" t="s">
        <v>459</v>
      </c>
      <c r="B394" s="24">
        <v>39</v>
      </c>
      <c r="C394" s="24">
        <v>40</v>
      </c>
      <c r="D394" s="25" t="s">
        <v>506</v>
      </c>
      <c r="E394" s="25" t="s">
        <v>77</v>
      </c>
      <c r="F394" s="21">
        <v>990051</v>
      </c>
      <c r="G394" s="22">
        <v>2660</v>
      </c>
      <c r="H394" s="22">
        <v>1800</v>
      </c>
      <c r="I394" s="22">
        <v>663</v>
      </c>
      <c r="J394" s="22">
        <v>2.69</v>
      </c>
      <c r="K394" s="22">
        <v>33.799999999999997</v>
      </c>
      <c r="L394" s="22">
        <v>11.3</v>
      </c>
      <c r="M394" s="22">
        <v>22.9</v>
      </c>
      <c r="N394" s="22">
        <v>20</v>
      </c>
      <c r="O394" s="22">
        <v>61</v>
      </c>
      <c r="P394" s="22">
        <v>6.01</v>
      </c>
      <c r="Q394" s="22">
        <v>5.25</v>
      </c>
      <c r="R394" s="22">
        <v>964</v>
      </c>
      <c r="S394" s="22">
        <v>0.64</v>
      </c>
      <c r="T394" s="22">
        <v>721</v>
      </c>
      <c r="U394" s="22">
        <v>657</v>
      </c>
      <c r="V394" s="22">
        <v>193.5</v>
      </c>
      <c r="W394" s="22">
        <v>134</v>
      </c>
      <c r="X394" s="22">
        <v>37.6</v>
      </c>
      <c r="Y394" s="22">
        <v>89.1</v>
      </c>
      <c r="Z394" s="22">
        <v>7.3</v>
      </c>
      <c r="AA394" s="22">
        <v>1165</v>
      </c>
      <c r="AB394" s="22">
        <v>5.2</v>
      </c>
      <c r="AC394" s="22">
        <v>7.21</v>
      </c>
      <c r="AD394" s="22">
        <v>57.6</v>
      </c>
      <c r="AE394" s="22">
        <v>1.3</v>
      </c>
      <c r="AF394" s="22">
        <v>1</v>
      </c>
      <c r="AG394" s="22">
        <v>8.18</v>
      </c>
      <c r="AH394" s="22">
        <v>551</v>
      </c>
      <c r="AI394" s="22">
        <v>8.3000000000000007</v>
      </c>
      <c r="AJ394" s="22">
        <v>121</v>
      </c>
      <c r="AK394" s="22">
        <v>5.03</v>
      </c>
      <c r="AL394" s="22">
        <v>213</v>
      </c>
      <c r="AM394" s="22">
        <v>37</v>
      </c>
      <c r="AN394" s="22">
        <v>9.41</v>
      </c>
      <c r="AO394" s="22">
        <v>19.55</v>
      </c>
      <c r="AP394" s="22">
        <v>3.01</v>
      </c>
      <c r="AQ394" s="22">
        <v>6.22</v>
      </c>
      <c r="AR394" s="22">
        <v>1.24</v>
      </c>
      <c r="AS394" s="22">
        <v>4.96</v>
      </c>
      <c r="AT394" s="22">
        <v>9.6000000000000002E-2</v>
      </c>
      <c r="AU394" s="22">
        <v>2.12</v>
      </c>
      <c r="AV394" s="22">
        <v>2.09</v>
      </c>
      <c r="AW394" s="22">
        <v>1.92</v>
      </c>
      <c r="AX394" s="22">
        <v>0.12</v>
      </c>
      <c r="AY394" s="22">
        <v>0.32</v>
      </c>
      <c r="AZ394" s="22">
        <v>11.25</v>
      </c>
      <c r="BA394" s="22">
        <v>99.31</v>
      </c>
      <c r="BB394" s="22" t="s">
        <v>78</v>
      </c>
      <c r="BC394" s="22">
        <v>0.01</v>
      </c>
      <c r="BD394" s="22" t="s">
        <v>78</v>
      </c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8"/>
    </row>
    <row r="395" spans="1:103" x14ac:dyDescent="0.2">
      <c r="A395" s="19" t="s">
        <v>459</v>
      </c>
      <c r="B395" s="24">
        <v>40</v>
      </c>
      <c r="C395" s="24">
        <v>41</v>
      </c>
      <c r="D395" s="25" t="s">
        <v>507</v>
      </c>
      <c r="E395" s="25" t="s">
        <v>77</v>
      </c>
      <c r="F395" s="21">
        <v>990051</v>
      </c>
      <c r="G395" s="22">
        <v>1475</v>
      </c>
      <c r="H395" s="22">
        <v>1190</v>
      </c>
      <c r="I395" s="22">
        <v>240</v>
      </c>
      <c r="J395" s="22">
        <v>1.26</v>
      </c>
      <c r="K395" s="22">
        <v>14.7</v>
      </c>
      <c r="L395" s="22">
        <v>4.93</v>
      </c>
      <c r="M395" s="22">
        <v>12.45</v>
      </c>
      <c r="N395" s="22">
        <v>18.600000000000001</v>
      </c>
      <c r="O395" s="22">
        <v>31.4</v>
      </c>
      <c r="P395" s="22">
        <v>3.28</v>
      </c>
      <c r="Q395" s="22">
        <v>2.23</v>
      </c>
      <c r="R395" s="22">
        <v>704</v>
      </c>
      <c r="S395" s="22">
        <v>0.37</v>
      </c>
      <c r="T395" s="22">
        <v>655</v>
      </c>
      <c r="U395" s="22">
        <v>411</v>
      </c>
      <c r="V395" s="22">
        <v>123</v>
      </c>
      <c r="W395" s="22">
        <v>114</v>
      </c>
      <c r="X395" s="22">
        <v>18.8</v>
      </c>
      <c r="Y395" s="22">
        <v>50.9</v>
      </c>
      <c r="Z395" s="22">
        <v>6.4</v>
      </c>
      <c r="AA395" s="22">
        <v>1105</v>
      </c>
      <c r="AB395" s="22">
        <v>6.2</v>
      </c>
      <c r="AC395" s="22">
        <v>3.49</v>
      </c>
      <c r="AD395" s="22">
        <v>41.1</v>
      </c>
      <c r="AE395" s="22">
        <v>1.68</v>
      </c>
      <c r="AF395" s="22">
        <v>0.52</v>
      </c>
      <c r="AG395" s="22">
        <v>5.64</v>
      </c>
      <c r="AH395" s="22">
        <v>391</v>
      </c>
      <c r="AI395" s="22">
        <v>10.4</v>
      </c>
      <c r="AJ395" s="22">
        <v>51.9</v>
      </c>
      <c r="AK395" s="22">
        <v>3.04</v>
      </c>
      <c r="AL395" s="22">
        <v>107</v>
      </c>
      <c r="AM395" s="22">
        <v>39.200000000000003</v>
      </c>
      <c r="AN395" s="22">
        <v>11.35</v>
      </c>
      <c r="AO395" s="22">
        <v>17.25</v>
      </c>
      <c r="AP395" s="22">
        <v>2.89</v>
      </c>
      <c r="AQ395" s="22">
        <v>5.15</v>
      </c>
      <c r="AR395" s="22">
        <v>0.4</v>
      </c>
      <c r="AS395" s="22">
        <v>5.22</v>
      </c>
      <c r="AT395" s="22">
        <v>3.5000000000000003E-2</v>
      </c>
      <c r="AU395" s="22">
        <v>2.75</v>
      </c>
      <c r="AV395" s="22">
        <v>1.42</v>
      </c>
      <c r="AW395" s="22">
        <v>1.52</v>
      </c>
      <c r="AX395" s="22">
        <v>0.12</v>
      </c>
      <c r="AY395" s="22">
        <v>0.18</v>
      </c>
      <c r="AZ395" s="22">
        <v>13.2</v>
      </c>
      <c r="BA395" s="22">
        <v>100.69</v>
      </c>
      <c r="BB395" s="22" t="s">
        <v>78</v>
      </c>
      <c r="BC395" s="22">
        <v>0.01</v>
      </c>
      <c r="BD395" s="22" t="s">
        <v>78</v>
      </c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  <c r="CQ395" s="21"/>
      <c r="CR395" s="21"/>
      <c r="CS395" s="21"/>
      <c r="CT395" s="21"/>
      <c r="CU395" s="21"/>
      <c r="CV395" s="21"/>
      <c r="CW395" s="21"/>
      <c r="CX395" s="21"/>
      <c r="CY395" s="28"/>
    </row>
    <row r="396" spans="1:103" x14ac:dyDescent="0.2">
      <c r="A396" s="19" t="s">
        <v>459</v>
      </c>
      <c r="B396" s="24">
        <v>41</v>
      </c>
      <c r="C396" s="24">
        <v>42</v>
      </c>
      <c r="D396" s="25" t="s">
        <v>508</v>
      </c>
      <c r="E396" s="25" t="s">
        <v>77</v>
      </c>
      <c r="F396" s="21">
        <v>990051</v>
      </c>
      <c r="G396" s="22">
        <v>2520</v>
      </c>
      <c r="H396" s="22">
        <v>1300</v>
      </c>
      <c r="I396" s="22">
        <v>263</v>
      </c>
      <c r="J396" s="22">
        <v>2.19</v>
      </c>
      <c r="K396" s="22">
        <v>15.3</v>
      </c>
      <c r="L396" s="22">
        <v>4.78</v>
      </c>
      <c r="M396" s="22">
        <v>14.25</v>
      </c>
      <c r="N396" s="22">
        <v>21.8</v>
      </c>
      <c r="O396" s="22">
        <v>35.299999999999997</v>
      </c>
      <c r="P396" s="22">
        <v>3.55</v>
      </c>
      <c r="Q396" s="22">
        <v>2.29</v>
      </c>
      <c r="R396" s="22">
        <v>776</v>
      </c>
      <c r="S396" s="22">
        <v>0.47</v>
      </c>
      <c r="T396" s="22">
        <v>727</v>
      </c>
      <c r="U396" s="22">
        <v>437</v>
      </c>
      <c r="V396" s="22">
        <v>132.5</v>
      </c>
      <c r="W396" s="22">
        <v>130</v>
      </c>
      <c r="X396" s="22">
        <v>19.3</v>
      </c>
      <c r="Y396" s="22">
        <v>56.5</v>
      </c>
      <c r="Z396" s="22">
        <v>7.3</v>
      </c>
      <c r="AA396" s="22">
        <v>1200</v>
      </c>
      <c r="AB396" s="22">
        <v>10</v>
      </c>
      <c r="AC396" s="22">
        <v>3.91</v>
      </c>
      <c r="AD396" s="22">
        <v>47.6</v>
      </c>
      <c r="AE396" s="22">
        <v>1.84</v>
      </c>
      <c r="AF396" s="22">
        <v>0.48</v>
      </c>
      <c r="AG396" s="22">
        <v>7.24</v>
      </c>
      <c r="AH396" s="22">
        <v>458</v>
      </c>
      <c r="AI396" s="22">
        <v>8.6999999999999993</v>
      </c>
      <c r="AJ396" s="22">
        <v>51.3</v>
      </c>
      <c r="AK396" s="22">
        <v>2.64</v>
      </c>
      <c r="AL396" s="22">
        <v>152</v>
      </c>
      <c r="AM396" s="22">
        <v>39.6</v>
      </c>
      <c r="AN396" s="22">
        <v>11.5</v>
      </c>
      <c r="AO396" s="22">
        <v>18</v>
      </c>
      <c r="AP396" s="22">
        <v>2.96</v>
      </c>
      <c r="AQ396" s="22">
        <v>4.71</v>
      </c>
      <c r="AR396" s="22">
        <v>0.32</v>
      </c>
      <c r="AS396" s="22">
        <v>6.26</v>
      </c>
      <c r="AT396" s="22">
        <v>3.7999999999999999E-2</v>
      </c>
      <c r="AU396" s="22">
        <v>3.05</v>
      </c>
      <c r="AV396" s="22">
        <v>1.29</v>
      </c>
      <c r="AW396" s="22">
        <v>1.76</v>
      </c>
      <c r="AX396" s="22">
        <v>0.13</v>
      </c>
      <c r="AY396" s="22">
        <v>0.3</v>
      </c>
      <c r="AZ396" s="22">
        <v>11.35</v>
      </c>
      <c r="BA396" s="22">
        <v>101.27</v>
      </c>
      <c r="BB396" s="22" t="s">
        <v>78</v>
      </c>
      <c r="BC396" s="22" t="s">
        <v>78</v>
      </c>
      <c r="BD396" s="22" t="s">
        <v>78</v>
      </c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  <c r="CQ396" s="21"/>
      <c r="CR396" s="21"/>
      <c r="CS396" s="21"/>
      <c r="CT396" s="21"/>
      <c r="CU396" s="21"/>
      <c r="CV396" s="21"/>
      <c r="CW396" s="21"/>
      <c r="CX396" s="21"/>
      <c r="CY396" s="28"/>
    </row>
    <row r="397" spans="1:103" x14ac:dyDescent="0.2">
      <c r="A397" s="19" t="s">
        <v>459</v>
      </c>
      <c r="B397" s="24">
        <v>42</v>
      </c>
      <c r="C397" s="24">
        <v>43</v>
      </c>
      <c r="D397" s="25" t="s">
        <v>509</v>
      </c>
      <c r="E397" s="25" t="s">
        <v>77</v>
      </c>
      <c r="F397" s="21">
        <v>990051</v>
      </c>
      <c r="G397" s="22">
        <v>2440</v>
      </c>
      <c r="H397" s="22">
        <v>6370</v>
      </c>
      <c r="I397" s="22">
        <v>281</v>
      </c>
      <c r="J397" s="22">
        <v>2.59</v>
      </c>
      <c r="K397" s="22">
        <v>92.9</v>
      </c>
      <c r="L397" s="22">
        <v>34.299999999999997</v>
      </c>
      <c r="M397" s="22">
        <v>61.2</v>
      </c>
      <c r="N397" s="22">
        <v>21.7</v>
      </c>
      <c r="O397" s="22">
        <v>154</v>
      </c>
      <c r="P397" s="22">
        <v>4.42</v>
      </c>
      <c r="Q397" s="22">
        <v>15</v>
      </c>
      <c r="R397" s="22">
        <v>3610</v>
      </c>
      <c r="S397" s="22">
        <v>2.85</v>
      </c>
      <c r="T397" s="22">
        <v>1690</v>
      </c>
      <c r="U397" s="22">
        <v>2200</v>
      </c>
      <c r="V397" s="22">
        <v>671</v>
      </c>
      <c r="W397" s="22">
        <v>169.5</v>
      </c>
      <c r="X397" s="22">
        <v>25.2</v>
      </c>
      <c r="Y397" s="22">
        <v>250</v>
      </c>
      <c r="Z397" s="22">
        <v>7.9</v>
      </c>
      <c r="AA397" s="22">
        <v>2250</v>
      </c>
      <c r="AB397" s="22">
        <v>4.3</v>
      </c>
      <c r="AC397" s="22">
        <v>19.600000000000001</v>
      </c>
      <c r="AD397" s="22">
        <v>76</v>
      </c>
      <c r="AE397" s="22">
        <v>1.26</v>
      </c>
      <c r="AF397" s="22">
        <v>3.72</v>
      </c>
      <c r="AG397" s="22">
        <v>11.8</v>
      </c>
      <c r="AH397" s="22">
        <v>486</v>
      </c>
      <c r="AI397" s="22">
        <v>5.4</v>
      </c>
      <c r="AJ397" s="22">
        <v>364</v>
      </c>
      <c r="AK397" s="22">
        <v>20.5</v>
      </c>
      <c r="AL397" s="22">
        <v>154</v>
      </c>
      <c r="AM397" s="22">
        <v>30.7</v>
      </c>
      <c r="AN397" s="22">
        <v>7.65</v>
      </c>
      <c r="AO397" s="22">
        <v>20.399999999999999</v>
      </c>
      <c r="AP397" s="22">
        <v>6.84</v>
      </c>
      <c r="AQ397" s="22">
        <v>6.44</v>
      </c>
      <c r="AR397" s="22">
        <v>0.48</v>
      </c>
      <c r="AS397" s="22">
        <v>3.77</v>
      </c>
      <c r="AT397" s="22">
        <v>4.1000000000000002E-2</v>
      </c>
      <c r="AU397" s="22">
        <v>2.0299999999999998</v>
      </c>
      <c r="AV397" s="22">
        <v>2.92</v>
      </c>
      <c r="AW397" s="22">
        <v>5.07</v>
      </c>
      <c r="AX397" s="22">
        <v>0.25</v>
      </c>
      <c r="AY397" s="22">
        <v>0.28999999999999998</v>
      </c>
      <c r="AZ397" s="22">
        <v>12.55</v>
      </c>
      <c r="BA397" s="22">
        <v>99.43</v>
      </c>
      <c r="BB397" s="22" t="s">
        <v>78</v>
      </c>
      <c r="BC397" s="22" t="s">
        <v>78</v>
      </c>
      <c r="BD397" s="22" t="s">
        <v>78</v>
      </c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  <c r="CQ397" s="21"/>
      <c r="CR397" s="21"/>
      <c r="CS397" s="21"/>
      <c r="CT397" s="21"/>
      <c r="CU397" s="21"/>
      <c r="CV397" s="21"/>
      <c r="CW397" s="21"/>
      <c r="CX397" s="21"/>
      <c r="CY397" s="28"/>
    </row>
    <row r="398" spans="1:103" x14ac:dyDescent="0.2">
      <c r="A398" s="19" t="s">
        <v>459</v>
      </c>
      <c r="B398" s="24">
        <v>43</v>
      </c>
      <c r="C398" s="24">
        <v>44</v>
      </c>
      <c r="D398" s="25" t="s">
        <v>510</v>
      </c>
      <c r="E398" s="25" t="s">
        <v>77</v>
      </c>
      <c r="F398" s="21">
        <v>990051</v>
      </c>
      <c r="G398" s="22">
        <v>2210</v>
      </c>
      <c r="H398" s="26">
        <v>13750</v>
      </c>
      <c r="I398" s="22">
        <v>64</v>
      </c>
      <c r="J398" s="22">
        <v>5.67</v>
      </c>
      <c r="K398" s="22">
        <v>65.099999999999994</v>
      </c>
      <c r="L398" s="22">
        <v>26.6</v>
      </c>
      <c r="M398" s="22">
        <v>62.3</v>
      </c>
      <c r="N398" s="22">
        <v>25.8</v>
      </c>
      <c r="O398" s="22">
        <v>144.5</v>
      </c>
      <c r="P398" s="22">
        <v>2.75</v>
      </c>
      <c r="Q398" s="22">
        <v>10.55</v>
      </c>
      <c r="R398" s="22">
        <v>8400</v>
      </c>
      <c r="S398" s="22">
        <v>3.04</v>
      </c>
      <c r="T398" s="26">
        <v>5780</v>
      </c>
      <c r="U398" s="22">
        <v>3580</v>
      </c>
      <c r="V398" s="26">
        <v>1270</v>
      </c>
      <c r="W398" s="22">
        <v>355</v>
      </c>
      <c r="X398" s="22">
        <v>9.4</v>
      </c>
      <c r="Y398" s="22">
        <v>305</v>
      </c>
      <c r="Z398" s="22">
        <v>8.3000000000000007</v>
      </c>
      <c r="AA398" s="22">
        <v>2730</v>
      </c>
      <c r="AB398" s="22">
        <v>4.8</v>
      </c>
      <c r="AC398" s="22">
        <v>18.05</v>
      </c>
      <c r="AD398" s="22">
        <v>70.5</v>
      </c>
      <c r="AE398" s="22">
        <v>0.87</v>
      </c>
      <c r="AF398" s="22">
        <v>3.49</v>
      </c>
      <c r="AG398" s="22">
        <v>19.8</v>
      </c>
      <c r="AH398" s="22">
        <v>505</v>
      </c>
      <c r="AI398" s="22">
        <v>5.2</v>
      </c>
      <c r="AJ398" s="22">
        <v>248</v>
      </c>
      <c r="AK398" s="22">
        <v>20.5</v>
      </c>
      <c r="AL398" s="22">
        <v>74</v>
      </c>
      <c r="AM398" s="22">
        <v>30.9</v>
      </c>
      <c r="AN398" s="22">
        <v>8.0299999999999994</v>
      </c>
      <c r="AO398" s="22">
        <v>20.7</v>
      </c>
      <c r="AP398" s="22">
        <v>6.79</v>
      </c>
      <c r="AQ398" s="22">
        <v>5.42</v>
      </c>
      <c r="AR398" s="22">
        <v>0.27</v>
      </c>
      <c r="AS398" s="22">
        <v>5.62</v>
      </c>
      <c r="AT398" s="22">
        <v>1.0999999999999999E-2</v>
      </c>
      <c r="AU398" s="22">
        <v>1.52</v>
      </c>
      <c r="AV398" s="22">
        <v>3.35</v>
      </c>
      <c r="AW398" s="22">
        <v>6.2</v>
      </c>
      <c r="AX398" s="22">
        <v>0.31</v>
      </c>
      <c r="AY398" s="22">
        <v>0.27</v>
      </c>
      <c r="AZ398" s="22">
        <v>9.2799999999999994</v>
      </c>
      <c r="BA398" s="22">
        <v>98.67</v>
      </c>
      <c r="BB398" s="22" t="s">
        <v>78</v>
      </c>
      <c r="BC398" s="22" t="s">
        <v>78</v>
      </c>
      <c r="BD398" s="22" t="s">
        <v>78</v>
      </c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  <c r="CQ398" s="21"/>
      <c r="CR398" s="21"/>
      <c r="CS398" s="21"/>
      <c r="CT398" s="21"/>
      <c r="CU398" s="21"/>
      <c r="CV398" s="21"/>
      <c r="CW398" s="21"/>
      <c r="CX398" s="21"/>
      <c r="CY398" s="28"/>
    </row>
    <row r="399" spans="1:103" x14ac:dyDescent="0.2">
      <c r="A399" s="19" t="s">
        <v>459</v>
      </c>
      <c r="B399" s="24">
        <v>44</v>
      </c>
      <c r="C399" s="24">
        <v>45</v>
      </c>
      <c r="D399" s="25" t="s">
        <v>511</v>
      </c>
      <c r="E399" s="25" t="s">
        <v>77</v>
      </c>
      <c r="F399" s="21">
        <v>990051</v>
      </c>
      <c r="G399" s="22">
        <v>2270</v>
      </c>
      <c r="H399" s="26">
        <v>15400</v>
      </c>
      <c r="I399" s="22">
        <v>113</v>
      </c>
      <c r="J399" s="22">
        <v>6.31</v>
      </c>
      <c r="K399" s="22">
        <v>98.4</v>
      </c>
      <c r="L399" s="22">
        <v>40</v>
      </c>
      <c r="M399" s="22">
        <v>82.8</v>
      </c>
      <c r="N399" s="22">
        <v>23.8</v>
      </c>
      <c r="O399" s="22">
        <v>196</v>
      </c>
      <c r="P399" s="22">
        <v>7.43</v>
      </c>
      <c r="Q399" s="22">
        <v>16.45</v>
      </c>
      <c r="R399" s="22">
        <v>9140</v>
      </c>
      <c r="S399" s="22">
        <v>4.46</v>
      </c>
      <c r="T399" s="26">
        <v>12300</v>
      </c>
      <c r="U399" s="22">
        <v>4290</v>
      </c>
      <c r="V399" s="26">
        <v>1465</v>
      </c>
      <c r="W399" s="22">
        <v>337</v>
      </c>
      <c r="X399" s="22">
        <v>17.600000000000001</v>
      </c>
      <c r="Y399" s="22">
        <v>392</v>
      </c>
      <c r="Z399" s="22">
        <v>25.6</v>
      </c>
      <c r="AA399" s="22">
        <v>4300</v>
      </c>
      <c r="AB399" s="22">
        <v>7.9</v>
      </c>
      <c r="AC399" s="22">
        <v>23.8</v>
      </c>
      <c r="AD399" s="22">
        <v>84.9</v>
      </c>
      <c r="AE399" s="22">
        <v>0.78</v>
      </c>
      <c r="AF399" s="22">
        <v>4.95</v>
      </c>
      <c r="AG399" s="22">
        <v>28.1</v>
      </c>
      <c r="AH399" s="22">
        <v>780</v>
      </c>
      <c r="AI399" s="22">
        <v>6.8</v>
      </c>
      <c r="AJ399" s="22">
        <v>396</v>
      </c>
      <c r="AK399" s="22">
        <v>30.6</v>
      </c>
      <c r="AL399" s="22">
        <v>162</v>
      </c>
      <c r="AM399" s="22">
        <v>22.5</v>
      </c>
      <c r="AN399" s="22">
        <v>5.31</v>
      </c>
      <c r="AO399" s="22">
        <v>24.7</v>
      </c>
      <c r="AP399" s="22">
        <v>9.68</v>
      </c>
      <c r="AQ399" s="22">
        <v>5.43</v>
      </c>
      <c r="AR399" s="22">
        <v>0.61</v>
      </c>
      <c r="AS399" s="22">
        <v>3.28</v>
      </c>
      <c r="AT399" s="22">
        <v>1.7999999999999999E-2</v>
      </c>
      <c r="AU399" s="22">
        <v>1.36</v>
      </c>
      <c r="AV399" s="22">
        <v>4.8899999999999997</v>
      </c>
      <c r="AW399" s="22">
        <v>8.83</v>
      </c>
      <c r="AX399" s="22">
        <v>0.49</v>
      </c>
      <c r="AY399" s="22">
        <v>0.27</v>
      </c>
      <c r="AZ399" s="22">
        <v>10.7</v>
      </c>
      <c r="BA399" s="22">
        <v>98.07</v>
      </c>
      <c r="BB399" s="22" t="s">
        <v>78</v>
      </c>
      <c r="BC399" s="22" t="s">
        <v>78</v>
      </c>
      <c r="BD399" s="22" t="s">
        <v>78</v>
      </c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8"/>
    </row>
    <row r="400" spans="1:103" x14ac:dyDescent="0.2">
      <c r="A400" s="19" t="s">
        <v>459</v>
      </c>
      <c r="B400" s="2" t="s">
        <v>105</v>
      </c>
      <c r="C400" s="2"/>
      <c r="D400" s="27" t="s">
        <v>512</v>
      </c>
      <c r="E400" s="27" t="s">
        <v>107</v>
      </c>
      <c r="F400" s="21">
        <v>990051</v>
      </c>
      <c r="G400" s="22">
        <v>2870</v>
      </c>
      <c r="H400" s="22">
        <v>1400</v>
      </c>
      <c r="I400" s="22">
        <v>65</v>
      </c>
      <c r="J400" s="22">
        <v>3.8</v>
      </c>
      <c r="K400" s="22">
        <v>15.5</v>
      </c>
      <c r="L400" s="22">
        <v>6.62</v>
      </c>
      <c r="M400" s="22">
        <v>8.5299999999999994</v>
      </c>
      <c r="N400" s="22">
        <v>17</v>
      </c>
      <c r="O400" s="22">
        <v>24.1</v>
      </c>
      <c r="P400" s="22">
        <v>3.05</v>
      </c>
      <c r="Q400" s="22">
        <v>2.72</v>
      </c>
      <c r="R400" s="22">
        <v>1010</v>
      </c>
      <c r="S400" s="22">
        <v>0.64</v>
      </c>
      <c r="T400" s="22">
        <v>191</v>
      </c>
      <c r="U400" s="22">
        <v>328</v>
      </c>
      <c r="V400" s="22">
        <v>119</v>
      </c>
      <c r="W400" s="22">
        <v>102</v>
      </c>
      <c r="X400" s="22">
        <v>12.6</v>
      </c>
      <c r="Y400" s="22">
        <v>36</v>
      </c>
      <c r="Z400" s="22">
        <v>3.8</v>
      </c>
      <c r="AA400" s="22">
        <v>2390</v>
      </c>
      <c r="AB400" s="22">
        <v>2.7</v>
      </c>
      <c r="AC400" s="22">
        <v>3.27</v>
      </c>
      <c r="AD400" s="22">
        <v>64.8</v>
      </c>
      <c r="AE400" s="22">
        <v>0.3</v>
      </c>
      <c r="AF400" s="22">
        <v>0.97</v>
      </c>
      <c r="AG400" s="22">
        <v>4.54</v>
      </c>
      <c r="AH400" s="22">
        <v>64</v>
      </c>
      <c r="AI400" s="22">
        <v>3.8</v>
      </c>
      <c r="AJ400" s="22">
        <v>70.8</v>
      </c>
      <c r="AK400" s="22">
        <v>5.47</v>
      </c>
      <c r="AL400" s="22">
        <v>126</v>
      </c>
      <c r="AM400" s="22">
        <v>40</v>
      </c>
      <c r="AN400" s="22">
        <v>11.7</v>
      </c>
      <c r="AO400" s="22">
        <v>6.4</v>
      </c>
      <c r="AP400" s="22">
        <v>16.05</v>
      </c>
      <c r="AQ400" s="22">
        <v>3.3</v>
      </c>
      <c r="AR400" s="22">
        <v>5.19</v>
      </c>
      <c r="AS400" s="22">
        <v>1.61</v>
      </c>
      <c r="AT400" s="22">
        <v>0.01</v>
      </c>
      <c r="AU400" s="22">
        <v>0.47</v>
      </c>
      <c r="AV400" s="22">
        <v>0.47</v>
      </c>
      <c r="AW400" s="22">
        <v>0.22</v>
      </c>
      <c r="AX400" s="22">
        <v>0.26</v>
      </c>
      <c r="AY400" s="22">
        <v>0.34</v>
      </c>
      <c r="AZ400" s="22">
        <v>14.7</v>
      </c>
      <c r="BA400" s="22">
        <v>100.72</v>
      </c>
      <c r="BB400" s="22"/>
      <c r="BC400" s="22"/>
      <c r="BD400" s="22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  <c r="CQ400" s="21"/>
      <c r="CR400" s="21"/>
      <c r="CS400" s="21"/>
      <c r="CT400" s="21"/>
      <c r="CU400" s="21"/>
      <c r="CV400" s="21"/>
      <c r="CW400" s="21"/>
      <c r="CX400" s="21"/>
      <c r="CY400" s="28"/>
    </row>
    <row r="401" spans="1:103" x14ac:dyDescent="0.2">
      <c r="A401" s="19" t="s">
        <v>459</v>
      </c>
      <c r="B401" s="24">
        <v>45</v>
      </c>
      <c r="C401" s="24">
        <v>46</v>
      </c>
      <c r="D401" s="25" t="s">
        <v>513</v>
      </c>
      <c r="E401" s="25" t="s">
        <v>77</v>
      </c>
      <c r="F401" s="21">
        <v>990051</v>
      </c>
      <c r="G401" s="22">
        <v>5430</v>
      </c>
      <c r="H401" s="26">
        <v>45100</v>
      </c>
      <c r="I401" s="22">
        <v>68</v>
      </c>
      <c r="J401" s="22">
        <v>2.98</v>
      </c>
      <c r="K401" s="22">
        <v>179</v>
      </c>
      <c r="L401" s="22">
        <v>71.599999999999994</v>
      </c>
      <c r="M401" s="22">
        <v>181.5</v>
      </c>
      <c r="N401" s="22">
        <v>21</v>
      </c>
      <c r="O401" s="22">
        <v>397</v>
      </c>
      <c r="P401" s="22">
        <v>1.8</v>
      </c>
      <c r="Q401" s="22">
        <v>28.1</v>
      </c>
      <c r="R401" s="26">
        <v>27600</v>
      </c>
      <c r="S401" s="22">
        <v>8.5399999999999991</v>
      </c>
      <c r="T401" s="26">
        <v>4710</v>
      </c>
      <c r="U401" s="26">
        <v>12350</v>
      </c>
      <c r="V401" s="26">
        <v>4190</v>
      </c>
      <c r="W401" s="22">
        <v>159.5</v>
      </c>
      <c r="X401" s="22">
        <v>7.1</v>
      </c>
      <c r="Y401" s="22">
        <v>917</v>
      </c>
      <c r="Z401" s="22">
        <v>7.7</v>
      </c>
      <c r="AA401" s="22">
        <v>4680</v>
      </c>
      <c r="AB401" s="22">
        <v>3</v>
      </c>
      <c r="AC401" s="22">
        <v>49.6</v>
      </c>
      <c r="AD401" s="22">
        <v>199</v>
      </c>
      <c r="AE401" s="22">
        <v>0.25</v>
      </c>
      <c r="AF401" s="22">
        <v>9.19</v>
      </c>
      <c r="AG401" s="22">
        <v>61.7</v>
      </c>
      <c r="AH401" s="22">
        <v>939</v>
      </c>
      <c r="AI401" s="22">
        <v>4.7</v>
      </c>
      <c r="AJ401" s="22">
        <v>679</v>
      </c>
      <c r="AK401" s="22">
        <v>59.9</v>
      </c>
      <c r="AL401" s="22">
        <v>41</v>
      </c>
      <c r="AM401" s="22">
        <v>14.45</v>
      </c>
      <c r="AN401" s="22">
        <v>2.2000000000000002</v>
      </c>
      <c r="AO401" s="22">
        <v>23.7</v>
      </c>
      <c r="AP401" s="22">
        <v>7.52</v>
      </c>
      <c r="AQ401" s="22">
        <v>1.82</v>
      </c>
      <c r="AR401" s="22">
        <v>0.13</v>
      </c>
      <c r="AS401" s="22">
        <v>1.1399999999999999</v>
      </c>
      <c r="AT401" s="22">
        <v>1.0999999999999999E-2</v>
      </c>
      <c r="AU401" s="22">
        <v>0.39</v>
      </c>
      <c r="AV401" s="22">
        <v>9.64</v>
      </c>
      <c r="AW401" s="22">
        <v>9.07</v>
      </c>
      <c r="AX401" s="22">
        <v>0.54</v>
      </c>
      <c r="AY401" s="22">
        <v>0.61</v>
      </c>
      <c r="AZ401" s="22">
        <v>15.15</v>
      </c>
      <c r="BA401" s="22">
        <v>86.37</v>
      </c>
      <c r="BB401" s="22" t="s">
        <v>78</v>
      </c>
      <c r="BC401" s="22" t="s">
        <v>78</v>
      </c>
      <c r="BD401" s="22" t="s">
        <v>78</v>
      </c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  <c r="CQ401" s="21"/>
      <c r="CR401" s="21"/>
      <c r="CS401" s="21"/>
      <c r="CT401" s="21"/>
      <c r="CU401" s="21"/>
      <c r="CV401" s="21"/>
      <c r="CW401" s="21"/>
      <c r="CX401" s="21"/>
      <c r="CY401" s="28"/>
    </row>
    <row r="402" spans="1:103" x14ac:dyDescent="0.2">
      <c r="A402" s="19" t="s">
        <v>459</v>
      </c>
      <c r="B402" s="24">
        <v>46</v>
      </c>
      <c r="C402" s="24">
        <v>47</v>
      </c>
      <c r="D402" s="25" t="s">
        <v>514</v>
      </c>
      <c r="E402" s="25" t="s">
        <v>77</v>
      </c>
      <c r="F402" s="21">
        <v>990051</v>
      </c>
      <c r="G402" s="22">
        <v>4320</v>
      </c>
      <c r="H402" s="26">
        <v>35200</v>
      </c>
      <c r="I402" s="22">
        <v>26</v>
      </c>
      <c r="J402" s="22">
        <v>1.86</v>
      </c>
      <c r="K402" s="22">
        <v>183.5</v>
      </c>
      <c r="L402" s="22">
        <v>71.7</v>
      </c>
      <c r="M402" s="22">
        <v>164</v>
      </c>
      <c r="N402" s="22">
        <v>20</v>
      </c>
      <c r="O402" s="22">
        <v>367</v>
      </c>
      <c r="P402" s="22">
        <v>0.76</v>
      </c>
      <c r="Q402" s="22">
        <v>30</v>
      </c>
      <c r="R402" s="26">
        <v>24800</v>
      </c>
      <c r="S402" s="22">
        <v>6.61</v>
      </c>
      <c r="T402" s="22">
        <v>1205</v>
      </c>
      <c r="U402" s="22">
        <v>8610</v>
      </c>
      <c r="V402" s="26">
        <v>3190</v>
      </c>
      <c r="W402" s="22">
        <v>105</v>
      </c>
      <c r="X402" s="22">
        <v>5.0999999999999996</v>
      </c>
      <c r="Y402" s="22">
        <v>757</v>
      </c>
      <c r="Z402" s="22">
        <v>3.2</v>
      </c>
      <c r="AA402" s="22">
        <v>5760</v>
      </c>
      <c r="AB402" s="22">
        <v>2</v>
      </c>
      <c r="AC402" s="22">
        <v>46.2</v>
      </c>
      <c r="AD402" s="22">
        <v>169</v>
      </c>
      <c r="AE402" s="22">
        <v>0.18</v>
      </c>
      <c r="AF402" s="22">
        <v>8.0399999999999991</v>
      </c>
      <c r="AG402" s="22">
        <v>33.200000000000003</v>
      </c>
      <c r="AH402" s="22">
        <v>427</v>
      </c>
      <c r="AI402" s="22">
        <v>3.2</v>
      </c>
      <c r="AJ402" s="22">
        <v>703</v>
      </c>
      <c r="AK402" s="22">
        <v>44.6</v>
      </c>
      <c r="AL402" s="22">
        <v>20</v>
      </c>
      <c r="AM402" s="22">
        <v>14.9</v>
      </c>
      <c r="AN402" s="22">
        <v>3.03</v>
      </c>
      <c r="AO402" s="22">
        <v>18.55</v>
      </c>
      <c r="AP402" s="22">
        <v>16.75</v>
      </c>
      <c r="AQ402" s="22">
        <v>2.02</v>
      </c>
      <c r="AR402" s="22">
        <v>0.18</v>
      </c>
      <c r="AS402" s="22">
        <v>1.1000000000000001</v>
      </c>
      <c r="AT402" s="22">
        <v>6.0000000000000001E-3</v>
      </c>
      <c r="AU402" s="22">
        <v>0.28999999999999998</v>
      </c>
      <c r="AV402" s="22">
        <v>6.04</v>
      </c>
      <c r="AW402" s="22">
        <v>15.55</v>
      </c>
      <c r="AX402" s="22">
        <v>0.69</v>
      </c>
      <c r="AY402" s="22">
        <v>0.5</v>
      </c>
      <c r="AZ402" s="22">
        <v>12.65</v>
      </c>
      <c r="BA402" s="22">
        <v>92.26</v>
      </c>
      <c r="BB402" s="22" t="s">
        <v>78</v>
      </c>
      <c r="BC402" s="22" t="s">
        <v>78</v>
      </c>
      <c r="BD402" s="22" t="s">
        <v>78</v>
      </c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8"/>
    </row>
    <row r="403" spans="1:103" x14ac:dyDescent="0.2">
      <c r="A403" s="19" t="s">
        <v>459</v>
      </c>
      <c r="B403" s="24">
        <v>47</v>
      </c>
      <c r="C403" s="24">
        <v>48</v>
      </c>
      <c r="D403" s="25" t="s">
        <v>515</v>
      </c>
      <c r="E403" s="25" t="s">
        <v>77</v>
      </c>
      <c r="F403" s="21">
        <v>990051</v>
      </c>
      <c r="G403" s="22">
        <v>4170</v>
      </c>
      <c r="H403" s="22">
        <v>9730</v>
      </c>
      <c r="I403" s="22">
        <v>57</v>
      </c>
      <c r="J403" s="22">
        <v>4.42</v>
      </c>
      <c r="K403" s="22">
        <v>49.4</v>
      </c>
      <c r="L403" s="22">
        <v>19.600000000000001</v>
      </c>
      <c r="M403" s="22">
        <v>48.9</v>
      </c>
      <c r="N403" s="22">
        <v>24.8</v>
      </c>
      <c r="O403" s="22">
        <v>109.5</v>
      </c>
      <c r="P403" s="22">
        <v>2.2400000000000002</v>
      </c>
      <c r="Q403" s="22">
        <v>7.91</v>
      </c>
      <c r="R403" s="22">
        <v>6500</v>
      </c>
      <c r="S403" s="22">
        <v>2.38</v>
      </c>
      <c r="T403" s="22">
        <v>1690</v>
      </c>
      <c r="U403" s="22">
        <v>2690</v>
      </c>
      <c r="V403" s="22">
        <v>949</v>
      </c>
      <c r="W403" s="22">
        <v>307</v>
      </c>
      <c r="X403" s="22">
        <v>5</v>
      </c>
      <c r="Y403" s="22">
        <v>242</v>
      </c>
      <c r="Z403" s="22">
        <v>6.8</v>
      </c>
      <c r="AA403" s="22">
        <v>2220</v>
      </c>
      <c r="AB403" s="22">
        <v>5.6</v>
      </c>
      <c r="AC403" s="22">
        <v>12.6</v>
      </c>
      <c r="AD403" s="22">
        <v>66.7</v>
      </c>
      <c r="AE403" s="22">
        <v>0.5</v>
      </c>
      <c r="AF403" s="22">
        <v>2.57</v>
      </c>
      <c r="AG403" s="22">
        <v>19.25</v>
      </c>
      <c r="AH403" s="22">
        <v>400</v>
      </c>
      <c r="AI403" s="22">
        <v>7.4</v>
      </c>
      <c r="AJ403" s="22">
        <v>187.5</v>
      </c>
      <c r="AK403" s="22">
        <v>15.85</v>
      </c>
      <c r="AL403" s="22">
        <v>74</v>
      </c>
      <c r="AM403" s="22">
        <v>36.9</v>
      </c>
      <c r="AN403" s="22">
        <v>10.3</v>
      </c>
      <c r="AO403" s="22">
        <v>17.850000000000001</v>
      </c>
      <c r="AP403" s="22">
        <v>5.43</v>
      </c>
      <c r="AQ403" s="22">
        <v>4.8600000000000003</v>
      </c>
      <c r="AR403" s="22">
        <v>0.38</v>
      </c>
      <c r="AS403" s="22">
        <v>6.23</v>
      </c>
      <c r="AT403" s="22">
        <v>8.9999999999999993E-3</v>
      </c>
      <c r="AU403" s="22">
        <v>0.83</v>
      </c>
      <c r="AV403" s="22">
        <v>2.76</v>
      </c>
      <c r="AW403" s="22">
        <v>4.67</v>
      </c>
      <c r="AX403" s="22">
        <v>0.25</v>
      </c>
      <c r="AY403" s="22">
        <v>0.5</v>
      </c>
      <c r="AZ403" s="22">
        <v>9.8000000000000007</v>
      </c>
      <c r="BA403" s="22">
        <v>100.77</v>
      </c>
      <c r="BB403" s="22" t="s">
        <v>78</v>
      </c>
      <c r="BC403" s="22" t="s">
        <v>78</v>
      </c>
      <c r="BD403" s="22" t="s">
        <v>78</v>
      </c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  <c r="BY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  <c r="CJ403" s="21"/>
      <c r="CK403" s="21"/>
      <c r="CL403" s="21"/>
      <c r="CM403" s="21"/>
      <c r="CN403" s="21"/>
      <c r="CO403" s="21"/>
      <c r="CP403" s="21"/>
      <c r="CQ403" s="21"/>
      <c r="CR403" s="21"/>
      <c r="CS403" s="21"/>
      <c r="CT403" s="21"/>
      <c r="CU403" s="21"/>
      <c r="CV403" s="21"/>
      <c r="CW403" s="21"/>
      <c r="CX403" s="21"/>
      <c r="CY403" s="28"/>
    </row>
    <row r="404" spans="1:103" x14ac:dyDescent="0.2">
      <c r="A404" s="19" t="s">
        <v>459</v>
      </c>
      <c r="B404" s="24">
        <v>48</v>
      </c>
      <c r="C404" s="24">
        <v>49</v>
      </c>
      <c r="D404" s="25" t="s">
        <v>516</v>
      </c>
      <c r="E404" s="25" t="s">
        <v>77</v>
      </c>
      <c r="F404" s="21">
        <v>990051</v>
      </c>
      <c r="G404" s="22">
        <v>3420</v>
      </c>
      <c r="H404" s="26">
        <v>23900</v>
      </c>
      <c r="I404" s="22">
        <v>97</v>
      </c>
      <c r="J404" s="22">
        <v>7.47</v>
      </c>
      <c r="K404" s="22">
        <v>128.5</v>
      </c>
      <c r="L404" s="22">
        <v>52.4</v>
      </c>
      <c r="M404" s="22">
        <v>125</v>
      </c>
      <c r="N404" s="22">
        <v>26.7</v>
      </c>
      <c r="O404" s="22">
        <v>288</v>
      </c>
      <c r="P404" s="22">
        <v>2.34</v>
      </c>
      <c r="Q404" s="22">
        <v>20.7</v>
      </c>
      <c r="R404" s="26">
        <v>15000</v>
      </c>
      <c r="S404" s="22">
        <v>6.24</v>
      </c>
      <c r="T404" s="22">
        <v>1105</v>
      </c>
      <c r="U404" s="22">
        <v>6510</v>
      </c>
      <c r="V404" s="26">
        <v>2310</v>
      </c>
      <c r="W404" s="22">
        <v>501</v>
      </c>
      <c r="X404" s="22">
        <v>8.8000000000000007</v>
      </c>
      <c r="Y404" s="22">
        <v>600</v>
      </c>
      <c r="Z404" s="22">
        <v>4.9000000000000004</v>
      </c>
      <c r="AA404" s="22">
        <v>2500</v>
      </c>
      <c r="AB404" s="22">
        <v>4.2</v>
      </c>
      <c r="AC404" s="22">
        <v>33</v>
      </c>
      <c r="AD404" s="22">
        <v>135</v>
      </c>
      <c r="AE404" s="22">
        <v>0.63</v>
      </c>
      <c r="AF404" s="22">
        <v>6.59</v>
      </c>
      <c r="AG404" s="22">
        <v>20.9</v>
      </c>
      <c r="AH404" s="22">
        <v>575</v>
      </c>
      <c r="AI404" s="22">
        <v>3.3</v>
      </c>
      <c r="AJ404" s="22">
        <v>485</v>
      </c>
      <c r="AK404" s="22">
        <v>43.9</v>
      </c>
      <c r="AL404" s="22">
        <v>83</v>
      </c>
      <c r="AM404" s="22">
        <v>27.4</v>
      </c>
      <c r="AN404" s="22">
        <v>6.79</v>
      </c>
      <c r="AO404" s="22">
        <v>21.4</v>
      </c>
      <c r="AP404" s="22">
        <v>4.43</v>
      </c>
      <c r="AQ404" s="22">
        <v>6</v>
      </c>
      <c r="AR404" s="22">
        <v>0.18</v>
      </c>
      <c r="AS404" s="22">
        <v>4.34</v>
      </c>
      <c r="AT404" s="22">
        <v>1.4E-2</v>
      </c>
      <c r="AU404" s="22">
        <v>1.06</v>
      </c>
      <c r="AV404" s="22">
        <v>5.65</v>
      </c>
      <c r="AW404" s="22">
        <v>5.01</v>
      </c>
      <c r="AX404" s="22">
        <v>0.3</v>
      </c>
      <c r="AY404" s="22">
        <v>0.39</v>
      </c>
      <c r="AZ404" s="22">
        <v>11.8</v>
      </c>
      <c r="BA404" s="22">
        <v>94.76</v>
      </c>
      <c r="BB404" s="22" t="s">
        <v>78</v>
      </c>
      <c r="BC404" s="22" t="s">
        <v>78</v>
      </c>
      <c r="BD404" s="22" t="s">
        <v>78</v>
      </c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  <c r="CQ404" s="21"/>
      <c r="CR404" s="21"/>
      <c r="CS404" s="21"/>
      <c r="CT404" s="21"/>
      <c r="CU404" s="21"/>
      <c r="CV404" s="21"/>
      <c r="CW404" s="21"/>
      <c r="CX404" s="21"/>
      <c r="CY404" s="28"/>
    </row>
    <row r="405" spans="1:103" x14ac:dyDescent="0.2">
      <c r="A405" s="19" t="s">
        <v>459</v>
      </c>
      <c r="B405" s="24">
        <v>49</v>
      </c>
      <c r="C405" s="24">
        <v>50</v>
      </c>
      <c r="D405" s="25" t="s">
        <v>517</v>
      </c>
      <c r="E405" s="25" t="s">
        <v>77</v>
      </c>
      <c r="F405" s="21">
        <v>990051</v>
      </c>
      <c r="G405" s="22">
        <v>6730</v>
      </c>
      <c r="H405" s="26">
        <v>50000</v>
      </c>
      <c r="I405" s="22">
        <v>40</v>
      </c>
      <c r="J405" s="22">
        <v>1.36</v>
      </c>
      <c r="K405" s="22">
        <v>162.5</v>
      </c>
      <c r="L405" s="22">
        <v>65.2</v>
      </c>
      <c r="M405" s="22">
        <v>169.5</v>
      </c>
      <c r="N405" s="22">
        <v>6.6</v>
      </c>
      <c r="O405" s="22">
        <v>377</v>
      </c>
      <c r="P405" s="22">
        <v>0.38</v>
      </c>
      <c r="Q405" s="22">
        <v>25.4</v>
      </c>
      <c r="R405" s="26">
        <v>38400</v>
      </c>
      <c r="S405" s="22">
        <v>7.9</v>
      </c>
      <c r="T405" s="22">
        <v>869</v>
      </c>
      <c r="U405" s="26">
        <v>14050</v>
      </c>
      <c r="V405" s="26">
        <v>4790</v>
      </c>
      <c r="W405" s="22">
        <v>107.5</v>
      </c>
      <c r="X405" s="22">
        <v>5.9</v>
      </c>
      <c r="Y405" s="22">
        <v>874</v>
      </c>
      <c r="Z405" s="22">
        <v>1.9</v>
      </c>
      <c r="AA405" s="22">
        <v>4140</v>
      </c>
      <c r="AB405" s="22">
        <v>1.8</v>
      </c>
      <c r="AC405" s="22">
        <v>45.9</v>
      </c>
      <c r="AD405" s="22">
        <v>237</v>
      </c>
      <c r="AE405" s="22">
        <v>0.12</v>
      </c>
      <c r="AF405" s="22">
        <v>8.31</v>
      </c>
      <c r="AG405" s="22">
        <v>34.4</v>
      </c>
      <c r="AH405" s="22">
        <v>524</v>
      </c>
      <c r="AI405" s="22">
        <v>3.4</v>
      </c>
      <c r="AJ405" s="22">
        <v>609</v>
      </c>
      <c r="AK405" s="22">
        <v>52</v>
      </c>
      <c r="AL405" s="22">
        <v>18</v>
      </c>
      <c r="AM405" s="22">
        <v>18.649999999999999</v>
      </c>
      <c r="AN405" s="22">
        <v>2.89</v>
      </c>
      <c r="AO405" s="22">
        <v>20.100000000000001</v>
      </c>
      <c r="AP405" s="22">
        <v>5.64</v>
      </c>
      <c r="AQ405" s="22">
        <v>1.58</v>
      </c>
      <c r="AR405" s="22">
        <v>0.09</v>
      </c>
      <c r="AS405" s="22">
        <v>1.42</v>
      </c>
      <c r="AT405" s="22">
        <v>8.9999999999999993E-3</v>
      </c>
      <c r="AU405" s="22">
        <v>0.25</v>
      </c>
      <c r="AV405" s="22">
        <v>11</v>
      </c>
      <c r="AW405" s="22">
        <v>8.93</v>
      </c>
      <c r="AX405" s="22">
        <v>0.63</v>
      </c>
      <c r="AY405" s="22">
        <v>0.95</v>
      </c>
      <c r="AZ405" s="22">
        <v>14.7</v>
      </c>
      <c r="BA405" s="22">
        <v>86.84</v>
      </c>
      <c r="BB405" s="22" t="s">
        <v>78</v>
      </c>
      <c r="BC405" s="22" t="s">
        <v>78</v>
      </c>
      <c r="BD405" s="22" t="s">
        <v>78</v>
      </c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8"/>
    </row>
    <row r="406" spans="1:103" x14ac:dyDescent="0.2">
      <c r="A406" s="19" t="s">
        <v>459</v>
      </c>
      <c r="B406" s="24">
        <v>50</v>
      </c>
      <c r="C406" s="24">
        <v>51</v>
      </c>
      <c r="D406" s="25" t="s">
        <v>518</v>
      </c>
      <c r="E406" s="25" t="s">
        <v>77</v>
      </c>
      <c r="F406" s="21">
        <v>990051</v>
      </c>
      <c r="G406" s="22">
        <v>4370</v>
      </c>
      <c r="H406" s="22">
        <v>8930</v>
      </c>
      <c r="I406" s="22">
        <v>89</v>
      </c>
      <c r="J406" s="22">
        <v>4.45</v>
      </c>
      <c r="K406" s="22">
        <v>39.5</v>
      </c>
      <c r="L406" s="22">
        <v>15.5</v>
      </c>
      <c r="M406" s="22">
        <v>38</v>
      </c>
      <c r="N406" s="22">
        <v>27</v>
      </c>
      <c r="O406" s="22">
        <v>88.3</v>
      </c>
      <c r="P406" s="22">
        <v>1.41</v>
      </c>
      <c r="Q406" s="22">
        <v>6.27</v>
      </c>
      <c r="R406" s="22">
        <v>6420</v>
      </c>
      <c r="S406" s="22">
        <v>1.88</v>
      </c>
      <c r="T406" s="22">
        <v>1035</v>
      </c>
      <c r="U406" s="22">
        <v>2270</v>
      </c>
      <c r="V406" s="22">
        <v>789</v>
      </c>
      <c r="W406" s="22">
        <v>374</v>
      </c>
      <c r="X406" s="22">
        <v>5.8</v>
      </c>
      <c r="Y406" s="22">
        <v>190.5</v>
      </c>
      <c r="Z406" s="22">
        <v>2.8</v>
      </c>
      <c r="AA406" s="22">
        <v>1640</v>
      </c>
      <c r="AB406" s="22">
        <v>5.2</v>
      </c>
      <c r="AC406" s="22">
        <v>10.35</v>
      </c>
      <c r="AD406" s="22">
        <v>68.5</v>
      </c>
      <c r="AE406" s="22">
        <v>0.59</v>
      </c>
      <c r="AF406" s="22">
        <v>2.0099999999999998</v>
      </c>
      <c r="AG406" s="22">
        <v>12.3</v>
      </c>
      <c r="AH406" s="22">
        <v>331</v>
      </c>
      <c r="AI406" s="22">
        <v>4.7</v>
      </c>
      <c r="AJ406" s="22">
        <v>158.5</v>
      </c>
      <c r="AK406" s="22">
        <v>11.75</v>
      </c>
      <c r="AL406" s="22">
        <v>50</v>
      </c>
      <c r="AM406" s="22">
        <v>40.1</v>
      </c>
      <c r="AN406" s="22">
        <v>10.65</v>
      </c>
      <c r="AO406" s="22">
        <v>16.05</v>
      </c>
      <c r="AP406" s="22">
        <v>3.38</v>
      </c>
      <c r="AQ406" s="22">
        <v>5.39</v>
      </c>
      <c r="AR406" s="22">
        <v>0.34</v>
      </c>
      <c r="AS406" s="22">
        <v>7.34</v>
      </c>
      <c r="AT406" s="22">
        <v>1.2999999999999999E-2</v>
      </c>
      <c r="AU406" s="22">
        <v>0.96</v>
      </c>
      <c r="AV406" s="22">
        <v>2.29</v>
      </c>
      <c r="AW406" s="22">
        <v>3.07</v>
      </c>
      <c r="AX406" s="22">
        <v>0.19</v>
      </c>
      <c r="AY406" s="22">
        <v>0.51</v>
      </c>
      <c r="AZ406" s="22">
        <v>7.83</v>
      </c>
      <c r="BA406" s="22">
        <v>98.11</v>
      </c>
      <c r="BB406" s="22" t="s">
        <v>78</v>
      </c>
      <c r="BC406" s="22" t="s">
        <v>78</v>
      </c>
      <c r="BD406" s="22" t="s">
        <v>78</v>
      </c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  <c r="CQ406" s="21"/>
      <c r="CR406" s="21"/>
      <c r="CS406" s="21"/>
      <c r="CT406" s="21"/>
      <c r="CU406" s="21"/>
      <c r="CV406" s="21"/>
      <c r="CW406" s="21"/>
      <c r="CX406" s="21"/>
      <c r="CY406" s="28"/>
    </row>
    <row r="407" spans="1:103" x14ac:dyDescent="0.2">
      <c r="A407" s="19" t="s">
        <v>459</v>
      </c>
      <c r="B407" s="24">
        <v>51</v>
      </c>
      <c r="C407" s="24">
        <v>52.05</v>
      </c>
      <c r="D407" s="25" t="s">
        <v>519</v>
      </c>
      <c r="E407" s="25" t="s">
        <v>77</v>
      </c>
      <c r="F407" s="21">
        <v>990051</v>
      </c>
      <c r="G407" s="22">
        <v>5850</v>
      </c>
      <c r="H407" s="26">
        <v>16600</v>
      </c>
      <c r="I407" s="22">
        <v>26</v>
      </c>
      <c r="J407" s="22">
        <v>0.56000000000000005</v>
      </c>
      <c r="K407" s="22">
        <v>148.5</v>
      </c>
      <c r="L407" s="22">
        <v>48.7</v>
      </c>
      <c r="M407" s="22">
        <v>104.5</v>
      </c>
      <c r="N407" s="22">
        <v>23</v>
      </c>
      <c r="O407" s="22">
        <v>264</v>
      </c>
      <c r="P407" s="22">
        <v>1</v>
      </c>
      <c r="Q407" s="22">
        <v>22.7</v>
      </c>
      <c r="R407" s="26">
        <v>11950</v>
      </c>
      <c r="S407" s="22">
        <v>3.18</v>
      </c>
      <c r="T407" s="22">
        <v>628</v>
      </c>
      <c r="U407" s="22">
        <v>4270</v>
      </c>
      <c r="V407" s="26">
        <v>1435</v>
      </c>
      <c r="W407" s="22">
        <v>108.5</v>
      </c>
      <c r="X407" s="22">
        <v>6.4</v>
      </c>
      <c r="Y407" s="22">
        <v>441</v>
      </c>
      <c r="Z407" s="22">
        <v>2.9</v>
      </c>
      <c r="AA407" s="22">
        <v>1515</v>
      </c>
      <c r="AB407" s="22">
        <v>4.2</v>
      </c>
      <c r="AC407" s="22">
        <v>34.299999999999997</v>
      </c>
      <c r="AD407" s="22">
        <v>139.5</v>
      </c>
      <c r="AE407" s="22">
        <v>0.15</v>
      </c>
      <c r="AF407" s="22">
        <v>4.96</v>
      </c>
      <c r="AG407" s="22">
        <v>12.35</v>
      </c>
      <c r="AH407" s="22">
        <v>164</v>
      </c>
      <c r="AI407" s="22">
        <v>5.0999999999999996</v>
      </c>
      <c r="AJ407" s="22">
        <v>527</v>
      </c>
      <c r="AK407" s="22">
        <v>23.9</v>
      </c>
      <c r="AL407" s="22">
        <v>70</v>
      </c>
      <c r="AM407" s="22">
        <v>45.5</v>
      </c>
      <c r="AN407" s="22">
        <v>12.2</v>
      </c>
      <c r="AO407" s="22">
        <v>12.7</v>
      </c>
      <c r="AP407" s="22">
        <v>1.72</v>
      </c>
      <c r="AQ407" s="22">
        <v>1.37</v>
      </c>
      <c r="AR407" s="22">
        <v>0.32</v>
      </c>
      <c r="AS407" s="22">
        <v>8.43</v>
      </c>
      <c r="AT407" s="22">
        <v>5.0000000000000001E-3</v>
      </c>
      <c r="AU407" s="22">
        <v>0.25</v>
      </c>
      <c r="AV407" s="22">
        <v>3.2</v>
      </c>
      <c r="AW407" s="22">
        <v>2.89</v>
      </c>
      <c r="AX407" s="22">
        <v>0.17</v>
      </c>
      <c r="AY407" s="22">
        <v>0.68</v>
      </c>
      <c r="AZ407" s="22">
        <v>8.9600000000000009</v>
      </c>
      <c r="BA407" s="22">
        <v>98.4</v>
      </c>
      <c r="BB407" s="22" t="s">
        <v>78</v>
      </c>
      <c r="BC407" s="22" t="s">
        <v>78</v>
      </c>
      <c r="BD407" s="22" t="s">
        <v>78</v>
      </c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8"/>
    </row>
    <row r="408" spans="1:103" x14ac:dyDescent="0.2">
      <c r="A408" s="19" t="s">
        <v>459</v>
      </c>
      <c r="B408" s="24">
        <v>54</v>
      </c>
      <c r="C408" s="24">
        <v>55</v>
      </c>
      <c r="D408" s="25" t="s">
        <v>520</v>
      </c>
      <c r="E408" s="25" t="s">
        <v>77</v>
      </c>
      <c r="F408" s="21">
        <v>990051</v>
      </c>
      <c r="G408" s="26" t="s">
        <v>97</v>
      </c>
      <c r="H408" s="22">
        <v>2520</v>
      </c>
      <c r="I408" s="22">
        <v>14</v>
      </c>
      <c r="J408" s="22">
        <v>0.03</v>
      </c>
      <c r="K408" s="22">
        <v>62.3</v>
      </c>
      <c r="L408" s="22">
        <v>20.100000000000001</v>
      </c>
      <c r="M408" s="22">
        <v>37.5</v>
      </c>
      <c r="N408" s="22">
        <v>8.9</v>
      </c>
      <c r="O408" s="22">
        <v>100.5</v>
      </c>
      <c r="P408" s="22">
        <v>0.16</v>
      </c>
      <c r="Q408" s="22">
        <v>9.85</v>
      </c>
      <c r="R408" s="22">
        <v>1410</v>
      </c>
      <c r="S408" s="22">
        <v>1.24</v>
      </c>
      <c r="T408" s="22">
        <v>557</v>
      </c>
      <c r="U408" s="22">
        <v>1035</v>
      </c>
      <c r="V408" s="22">
        <v>287</v>
      </c>
      <c r="W408" s="22">
        <v>11.3</v>
      </c>
      <c r="X408" s="22">
        <v>3.5</v>
      </c>
      <c r="Y408" s="22">
        <v>143</v>
      </c>
      <c r="Z408" s="22">
        <v>1.7</v>
      </c>
      <c r="AA408" s="22">
        <v>6990</v>
      </c>
      <c r="AB408" s="22">
        <v>1.1000000000000001</v>
      </c>
      <c r="AC408" s="22">
        <v>12.7</v>
      </c>
      <c r="AD408" s="22">
        <v>37.700000000000003</v>
      </c>
      <c r="AE408" s="22">
        <v>0.13</v>
      </c>
      <c r="AF408" s="22">
        <v>2.02</v>
      </c>
      <c r="AG408" s="22">
        <v>6.03</v>
      </c>
      <c r="AH408" s="22">
        <v>41</v>
      </c>
      <c r="AI408" s="22">
        <v>2.9</v>
      </c>
      <c r="AJ408" s="22">
        <v>229</v>
      </c>
      <c r="AK408" s="22">
        <v>8.98</v>
      </c>
      <c r="AL408" s="22">
        <v>9</v>
      </c>
      <c r="AM408" s="22">
        <v>8.64</v>
      </c>
      <c r="AN408" s="22">
        <v>1.8</v>
      </c>
      <c r="AO408" s="22">
        <v>5.88</v>
      </c>
      <c r="AP408" s="22">
        <v>41.1</v>
      </c>
      <c r="AQ408" s="22">
        <v>1.1599999999999999</v>
      </c>
      <c r="AR408" s="22">
        <v>0.12</v>
      </c>
      <c r="AS408" s="22">
        <v>1.06</v>
      </c>
      <c r="AT408" s="22">
        <v>2E-3</v>
      </c>
      <c r="AU408" s="22">
        <v>0.19</v>
      </c>
      <c r="AV408" s="22">
        <v>1.1100000000000001</v>
      </c>
      <c r="AW408" s="22">
        <v>1.19</v>
      </c>
      <c r="AX408" s="22">
        <v>0.8</v>
      </c>
      <c r="AY408" s="22">
        <v>1.23</v>
      </c>
      <c r="AZ408" s="22">
        <v>34.1</v>
      </c>
      <c r="BA408" s="22">
        <v>98.38</v>
      </c>
      <c r="BB408" s="22" t="s">
        <v>78</v>
      </c>
      <c r="BC408" s="22" t="s">
        <v>78</v>
      </c>
      <c r="BD408" s="22" t="s">
        <v>78</v>
      </c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  <c r="CY408" s="28"/>
    </row>
    <row r="409" spans="1:103" x14ac:dyDescent="0.2">
      <c r="A409" s="19" t="s">
        <v>459</v>
      </c>
      <c r="B409" s="30">
        <v>54</v>
      </c>
      <c r="C409" s="30">
        <v>55</v>
      </c>
      <c r="D409" s="34" t="s">
        <v>521</v>
      </c>
      <c r="E409" s="32" t="s">
        <v>481</v>
      </c>
      <c r="F409" s="21">
        <v>990051</v>
      </c>
      <c r="G409" s="26" t="s">
        <v>97</v>
      </c>
      <c r="H409" s="22">
        <v>2880</v>
      </c>
      <c r="I409" s="22">
        <v>11</v>
      </c>
      <c r="J409" s="22">
        <v>0.02</v>
      </c>
      <c r="K409" s="22">
        <v>63.7</v>
      </c>
      <c r="L409" s="22">
        <v>20.100000000000001</v>
      </c>
      <c r="M409" s="22">
        <v>37.299999999999997</v>
      </c>
      <c r="N409" s="22">
        <v>6.7</v>
      </c>
      <c r="O409" s="22">
        <v>101</v>
      </c>
      <c r="P409" s="22">
        <v>0.16</v>
      </c>
      <c r="Q409" s="22">
        <v>10.199999999999999</v>
      </c>
      <c r="R409" s="22">
        <v>1565</v>
      </c>
      <c r="S409" s="22">
        <v>1.19</v>
      </c>
      <c r="T409" s="22">
        <v>317</v>
      </c>
      <c r="U409" s="22">
        <v>1110</v>
      </c>
      <c r="V409" s="22">
        <v>315</v>
      </c>
      <c r="W409" s="22">
        <v>5.7</v>
      </c>
      <c r="X409" s="22">
        <v>3.7</v>
      </c>
      <c r="Y409" s="22">
        <v>150</v>
      </c>
      <c r="Z409" s="22">
        <v>1.1000000000000001</v>
      </c>
      <c r="AA409" s="22">
        <v>9020</v>
      </c>
      <c r="AB409" s="22">
        <v>0.7</v>
      </c>
      <c r="AC409" s="22">
        <v>12.9</v>
      </c>
      <c r="AD409" s="22">
        <v>41.4</v>
      </c>
      <c r="AE409" s="22">
        <v>0.06</v>
      </c>
      <c r="AF409" s="22">
        <v>2.04</v>
      </c>
      <c r="AG409" s="22">
        <v>6.1</v>
      </c>
      <c r="AH409" s="22">
        <v>26</v>
      </c>
      <c r="AI409" s="22">
        <v>2.2000000000000002</v>
      </c>
      <c r="AJ409" s="22">
        <v>224</v>
      </c>
      <c r="AK409" s="22">
        <v>8.8800000000000008</v>
      </c>
      <c r="AL409" s="22">
        <v>10</v>
      </c>
      <c r="AM409" s="22">
        <v>6.67</v>
      </c>
      <c r="AN409" s="22">
        <v>1.1599999999999999</v>
      </c>
      <c r="AO409" s="22">
        <v>5.81</v>
      </c>
      <c r="AP409" s="22">
        <v>42.9</v>
      </c>
      <c r="AQ409" s="22">
        <v>1.18</v>
      </c>
      <c r="AR409" s="22">
        <v>0.12</v>
      </c>
      <c r="AS409" s="22">
        <v>0.59</v>
      </c>
      <c r="AT409" s="22">
        <v>2E-3</v>
      </c>
      <c r="AU409" s="22">
        <v>0.08</v>
      </c>
      <c r="AV409" s="22">
        <v>1.08</v>
      </c>
      <c r="AW409" s="22">
        <v>1</v>
      </c>
      <c r="AX409" s="22">
        <v>1</v>
      </c>
      <c r="AY409" s="22">
        <v>1.38</v>
      </c>
      <c r="AZ409" s="22">
        <v>35.9</v>
      </c>
      <c r="BA409" s="22">
        <v>98.87</v>
      </c>
      <c r="BB409" s="22" t="s">
        <v>78</v>
      </c>
      <c r="BC409" s="22" t="s">
        <v>78</v>
      </c>
      <c r="BD409" s="22" t="s">
        <v>78</v>
      </c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  <c r="BY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  <c r="CJ409" s="21"/>
      <c r="CK409" s="21"/>
      <c r="CL409" s="21"/>
      <c r="CM409" s="21"/>
      <c r="CN409" s="21"/>
      <c r="CO409" s="21"/>
      <c r="CP409" s="21"/>
      <c r="CQ409" s="21"/>
      <c r="CR409" s="21"/>
      <c r="CS409" s="21"/>
      <c r="CT409" s="21"/>
      <c r="CU409" s="21"/>
      <c r="CV409" s="21"/>
      <c r="CW409" s="21"/>
      <c r="CX409" s="21"/>
      <c r="CY409" s="28"/>
    </row>
    <row r="410" spans="1:103" x14ac:dyDescent="0.2">
      <c r="A410" s="19" t="s">
        <v>459</v>
      </c>
      <c r="B410" s="24">
        <v>55</v>
      </c>
      <c r="C410" s="24">
        <v>56</v>
      </c>
      <c r="D410" s="25" t="s">
        <v>522</v>
      </c>
      <c r="E410" s="25" t="s">
        <v>77</v>
      </c>
      <c r="F410" s="21">
        <v>990051</v>
      </c>
      <c r="G410" s="26" t="s">
        <v>97</v>
      </c>
      <c r="H410" s="22">
        <v>3800</v>
      </c>
      <c r="I410" s="22">
        <v>14</v>
      </c>
      <c r="J410" s="22">
        <v>0.28999999999999998</v>
      </c>
      <c r="K410" s="22">
        <v>41.7</v>
      </c>
      <c r="L410" s="22">
        <v>14.5</v>
      </c>
      <c r="M410" s="22">
        <v>32</v>
      </c>
      <c r="N410" s="22">
        <v>10.7</v>
      </c>
      <c r="O410" s="22">
        <v>78.900000000000006</v>
      </c>
      <c r="P410" s="22">
        <v>0.54</v>
      </c>
      <c r="Q410" s="22">
        <v>6.55</v>
      </c>
      <c r="R410" s="22">
        <v>2310</v>
      </c>
      <c r="S410" s="22">
        <v>1.34</v>
      </c>
      <c r="T410" s="22">
        <v>313</v>
      </c>
      <c r="U410" s="22">
        <v>1190</v>
      </c>
      <c r="V410" s="22">
        <v>377</v>
      </c>
      <c r="W410" s="22">
        <v>28.7</v>
      </c>
      <c r="X410" s="22">
        <v>2.7</v>
      </c>
      <c r="Y410" s="22">
        <v>131</v>
      </c>
      <c r="Z410" s="22">
        <v>2</v>
      </c>
      <c r="AA410" s="26" t="s">
        <v>97</v>
      </c>
      <c r="AB410" s="22">
        <v>2.1</v>
      </c>
      <c r="AC410" s="22">
        <v>9.09</v>
      </c>
      <c r="AD410" s="22">
        <v>40.200000000000003</v>
      </c>
      <c r="AE410" s="22">
        <v>0.28000000000000003</v>
      </c>
      <c r="AF410" s="22">
        <v>1.68</v>
      </c>
      <c r="AG410" s="22">
        <v>3.5</v>
      </c>
      <c r="AH410" s="22">
        <v>82</v>
      </c>
      <c r="AI410" s="22">
        <v>2.9</v>
      </c>
      <c r="AJ410" s="22">
        <v>152</v>
      </c>
      <c r="AK410" s="22">
        <v>9.35</v>
      </c>
      <c r="AL410" s="22">
        <v>23</v>
      </c>
      <c r="AM410" s="22">
        <v>11.85</v>
      </c>
      <c r="AN410" s="22">
        <v>2.81</v>
      </c>
      <c r="AO410" s="22">
        <v>5.04</v>
      </c>
      <c r="AP410" s="22">
        <v>38.6</v>
      </c>
      <c r="AQ410" s="22">
        <v>1.1399999999999999</v>
      </c>
      <c r="AR410" s="22">
        <v>0.15</v>
      </c>
      <c r="AS410" s="22">
        <v>2.04</v>
      </c>
      <c r="AT410" s="22">
        <v>3.0000000000000001E-3</v>
      </c>
      <c r="AU410" s="22">
        <v>0.43</v>
      </c>
      <c r="AV410" s="22">
        <v>1.52</v>
      </c>
      <c r="AW410" s="22">
        <v>1.58</v>
      </c>
      <c r="AX410" s="22">
        <v>1.22</v>
      </c>
      <c r="AY410" s="22">
        <v>1.62</v>
      </c>
      <c r="AZ410" s="22">
        <v>31</v>
      </c>
      <c r="BA410" s="22">
        <v>99</v>
      </c>
      <c r="BB410" s="22" t="s">
        <v>78</v>
      </c>
      <c r="BC410" s="22" t="s">
        <v>78</v>
      </c>
      <c r="BD410" s="22" t="s">
        <v>78</v>
      </c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  <c r="BY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  <c r="CJ410" s="21"/>
      <c r="CK410" s="21"/>
      <c r="CL410" s="21"/>
      <c r="CM410" s="21"/>
      <c r="CN410" s="21"/>
      <c r="CO410" s="21"/>
      <c r="CP410" s="21"/>
      <c r="CQ410" s="21"/>
      <c r="CR410" s="21"/>
      <c r="CS410" s="21"/>
      <c r="CT410" s="21"/>
      <c r="CU410" s="21"/>
      <c r="CV410" s="21"/>
      <c r="CW410" s="21"/>
      <c r="CX410" s="21"/>
      <c r="CY410" s="28"/>
    </row>
    <row r="411" spans="1:103" x14ac:dyDescent="0.2">
      <c r="A411" s="19" t="s">
        <v>459</v>
      </c>
      <c r="B411" s="24">
        <v>56</v>
      </c>
      <c r="C411" s="24">
        <v>57</v>
      </c>
      <c r="D411" s="25" t="s">
        <v>523</v>
      </c>
      <c r="E411" s="25" t="s">
        <v>77</v>
      </c>
      <c r="F411" s="21">
        <v>990051</v>
      </c>
      <c r="G411" s="22">
        <v>1460</v>
      </c>
      <c r="H411" s="22">
        <v>2800</v>
      </c>
      <c r="I411" s="22">
        <v>40</v>
      </c>
      <c r="J411" s="22">
        <v>0.54</v>
      </c>
      <c r="K411" s="22">
        <v>53.7</v>
      </c>
      <c r="L411" s="22">
        <v>15.3</v>
      </c>
      <c r="M411" s="22">
        <v>40.4</v>
      </c>
      <c r="N411" s="22">
        <v>12.6</v>
      </c>
      <c r="O411" s="22">
        <v>104.5</v>
      </c>
      <c r="P411" s="22">
        <v>1.56</v>
      </c>
      <c r="Q411" s="22">
        <v>7.97</v>
      </c>
      <c r="R411" s="22">
        <v>1615</v>
      </c>
      <c r="S411" s="22">
        <v>0.82</v>
      </c>
      <c r="T411" s="22">
        <v>669</v>
      </c>
      <c r="U411" s="22">
        <v>1075</v>
      </c>
      <c r="V411" s="22">
        <v>311</v>
      </c>
      <c r="W411" s="22">
        <v>42.3</v>
      </c>
      <c r="X411" s="22">
        <v>7.4</v>
      </c>
      <c r="Y411" s="22">
        <v>146.5</v>
      </c>
      <c r="Z411" s="22">
        <v>4.2</v>
      </c>
      <c r="AA411" s="26" t="s">
        <v>97</v>
      </c>
      <c r="AB411" s="22">
        <v>4.0999999999999996</v>
      </c>
      <c r="AC411" s="22">
        <v>12.15</v>
      </c>
      <c r="AD411" s="22">
        <v>53.8</v>
      </c>
      <c r="AE411" s="22">
        <v>0.67</v>
      </c>
      <c r="AF411" s="22">
        <v>1.54</v>
      </c>
      <c r="AG411" s="22">
        <v>5.64</v>
      </c>
      <c r="AH411" s="22">
        <v>189</v>
      </c>
      <c r="AI411" s="22">
        <v>5.9</v>
      </c>
      <c r="AJ411" s="22">
        <v>169</v>
      </c>
      <c r="AK411" s="22">
        <v>6.69</v>
      </c>
      <c r="AL411" s="22">
        <v>87</v>
      </c>
      <c r="AM411" s="22">
        <v>17.899999999999999</v>
      </c>
      <c r="AN411" s="22">
        <v>4.1900000000000004</v>
      </c>
      <c r="AO411" s="22">
        <v>6.73</v>
      </c>
      <c r="AP411" s="22">
        <v>31.4</v>
      </c>
      <c r="AQ411" s="22">
        <v>2.5299999999999998</v>
      </c>
      <c r="AR411" s="22">
        <v>0.18</v>
      </c>
      <c r="AS411" s="22">
        <v>2.74</v>
      </c>
      <c r="AT411" s="22">
        <v>6.0000000000000001E-3</v>
      </c>
      <c r="AU411" s="22">
        <v>1.08</v>
      </c>
      <c r="AV411" s="22">
        <v>0.98</v>
      </c>
      <c r="AW411" s="22">
        <v>1.36</v>
      </c>
      <c r="AX411" s="22">
        <v>1.74</v>
      </c>
      <c r="AY411" s="22">
        <v>0.17</v>
      </c>
      <c r="AZ411" s="22">
        <v>28.2</v>
      </c>
      <c r="BA411" s="22">
        <v>99.21</v>
      </c>
      <c r="BB411" s="22" t="s">
        <v>78</v>
      </c>
      <c r="BC411" s="22" t="s">
        <v>78</v>
      </c>
      <c r="BD411" s="22" t="s">
        <v>78</v>
      </c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  <c r="CQ411" s="21"/>
      <c r="CR411" s="21"/>
      <c r="CS411" s="21"/>
      <c r="CT411" s="21"/>
      <c r="CU411" s="21"/>
      <c r="CV411" s="21"/>
      <c r="CW411" s="21"/>
      <c r="CX411" s="21"/>
      <c r="CY411" s="28"/>
    </row>
    <row r="412" spans="1:103" x14ac:dyDescent="0.2">
      <c r="A412" s="19" t="s">
        <v>459</v>
      </c>
      <c r="B412" s="24">
        <v>57</v>
      </c>
      <c r="C412" s="24">
        <v>58</v>
      </c>
      <c r="D412" s="25" t="s">
        <v>524</v>
      </c>
      <c r="E412" s="25" t="s">
        <v>77</v>
      </c>
      <c r="F412" s="21">
        <v>990051</v>
      </c>
      <c r="G412" s="22">
        <v>3320</v>
      </c>
      <c r="H412" s="22">
        <v>3890</v>
      </c>
      <c r="I412" s="22">
        <v>8</v>
      </c>
      <c r="J412" s="22">
        <v>0.02</v>
      </c>
      <c r="K412" s="22">
        <v>82.5</v>
      </c>
      <c r="L412" s="22">
        <v>23.1</v>
      </c>
      <c r="M412" s="22">
        <v>65.400000000000006</v>
      </c>
      <c r="N412" s="22">
        <v>4.5</v>
      </c>
      <c r="O412" s="22">
        <v>167</v>
      </c>
      <c r="P412" s="22">
        <v>0.11</v>
      </c>
      <c r="Q412" s="22">
        <v>12.4</v>
      </c>
      <c r="R412" s="22">
        <v>2020</v>
      </c>
      <c r="S412" s="22">
        <v>0.99</v>
      </c>
      <c r="T412" s="22">
        <v>553</v>
      </c>
      <c r="U412" s="22">
        <v>1630</v>
      </c>
      <c r="V412" s="22">
        <v>451</v>
      </c>
      <c r="W412" s="22">
        <v>5</v>
      </c>
      <c r="X412" s="22">
        <v>1.4</v>
      </c>
      <c r="Y412" s="22">
        <v>236</v>
      </c>
      <c r="Z412" s="22" t="s">
        <v>90</v>
      </c>
      <c r="AA412" s="22">
        <v>4020</v>
      </c>
      <c r="AB412" s="22">
        <v>0.5</v>
      </c>
      <c r="AC412" s="22">
        <v>19.05</v>
      </c>
      <c r="AD412" s="22">
        <v>131.5</v>
      </c>
      <c r="AE412" s="22">
        <v>0.02</v>
      </c>
      <c r="AF412" s="22">
        <v>2.1</v>
      </c>
      <c r="AG412" s="22">
        <v>2.37</v>
      </c>
      <c r="AH412" s="22">
        <v>21</v>
      </c>
      <c r="AI412" s="22">
        <v>2.4</v>
      </c>
      <c r="AJ412" s="22">
        <v>265</v>
      </c>
      <c r="AK412" s="22">
        <v>7.57</v>
      </c>
      <c r="AL412" s="22">
        <v>4</v>
      </c>
      <c r="AM412" s="22">
        <v>4.41</v>
      </c>
      <c r="AN412" s="22">
        <v>0.77</v>
      </c>
      <c r="AO412" s="22">
        <v>5.54</v>
      </c>
      <c r="AP412" s="22">
        <v>44.2</v>
      </c>
      <c r="AQ412" s="22">
        <v>2.63</v>
      </c>
      <c r="AR412" s="22">
        <v>0.08</v>
      </c>
      <c r="AS412" s="22">
        <v>0.31</v>
      </c>
      <c r="AT412" s="22" t="s">
        <v>83</v>
      </c>
      <c r="AU412" s="22">
        <v>0.02</v>
      </c>
      <c r="AV412" s="22">
        <v>0.99</v>
      </c>
      <c r="AW412" s="22">
        <v>1.05</v>
      </c>
      <c r="AX412" s="22">
        <v>0.46</v>
      </c>
      <c r="AY412" s="22">
        <v>0.4</v>
      </c>
      <c r="AZ412" s="22">
        <v>37.9</v>
      </c>
      <c r="BA412" s="22">
        <v>98.76</v>
      </c>
      <c r="BB412" s="22" t="s">
        <v>78</v>
      </c>
      <c r="BC412" s="22" t="s">
        <v>78</v>
      </c>
      <c r="BD412" s="22" t="s">
        <v>78</v>
      </c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8"/>
    </row>
    <row r="413" spans="1:103" x14ac:dyDescent="0.2">
      <c r="A413" s="19" t="s">
        <v>459</v>
      </c>
      <c r="B413" s="24">
        <v>58</v>
      </c>
      <c r="C413" s="24">
        <v>59</v>
      </c>
      <c r="D413" s="25" t="s">
        <v>525</v>
      </c>
      <c r="E413" s="25" t="s">
        <v>77</v>
      </c>
      <c r="F413" s="21">
        <v>990051</v>
      </c>
      <c r="G413" s="22">
        <v>7080</v>
      </c>
      <c r="H413" s="22">
        <v>3630</v>
      </c>
      <c r="I413" s="22">
        <v>7</v>
      </c>
      <c r="J413" s="22">
        <v>0.03</v>
      </c>
      <c r="K413" s="22">
        <v>104</v>
      </c>
      <c r="L413" s="22">
        <v>29.3</v>
      </c>
      <c r="M413" s="22">
        <v>63.5</v>
      </c>
      <c r="N413" s="22">
        <v>4.0999999999999996</v>
      </c>
      <c r="O413" s="22">
        <v>178.5</v>
      </c>
      <c r="P413" s="22">
        <v>0.13</v>
      </c>
      <c r="Q413" s="22">
        <v>15.4</v>
      </c>
      <c r="R413" s="22">
        <v>1850</v>
      </c>
      <c r="S413" s="22">
        <v>1.1399999999999999</v>
      </c>
      <c r="T413" s="22">
        <v>661</v>
      </c>
      <c r="U413" s="22">
        <v>1520</v>
      </c>
      <c r="V413" s="22">
        <v>423</v>
      </c>
      <c r="W413" s="22">
        <v>5.6</v>
      </c>
      <c r="X413" s="22">
        <v>2.1</v>
      </c>
      <c r="Y413" s="22">
        <v>229</v>
      </c>
      <c r="Z413" s="22" t="s">
        <v>90</v>
      </c>
      <c r="AA413" s="22">
        <v>9280</v>
      </c>
      <c r="AB413" s="22">
        <v>1</v>
      </c>
      <c r="AC413" s="22">
        <v>22.1</v>
      </c>
      <c r="AD413" s="22">
        <v>108.5</v>
      </c>
      <c r="AE413" s="22">
        <v>0.03</v>
      </c>
      <c r="AF413" s="22">
        <v>2.66</v>
      </c>
      <c r="AG413" s="22">
        <v>5.78</v>
      </c>
      <c r="AH413" s="22">
        <v>38</v>
      </c>
      <c r="AI413" s="22">
        <v>3</v>
      </c>
      <c r="AJ413" s="22">
        <v>328</v>
      </c>
      <c r="AK413" s="22">
        <v>9.92</v>
      </c>
      <c r="AL413" s="22">
        <v>5</v>
      </c>
      <c r="AM413" s="22">
        <v>6.24</v>
      </c>
      <c r="AN413" s="22">
        <v>1.1599999999999999</v>
      </c>
      <c r="AO413" s="22">
        <v>5.73</v>
      </c>
      <c r="AP413" s="22">
        <v>43</v>
      </c>
      <c r="AQ413" s="22">
        <v>1.26</v>
      </c>
      <c r="AR413" s="22">
        <v>0.09</v>
      </c>
      <c r="AS413" s="22">
        <v>0.5</v>
      </c>
      <c r="AT413" s="22" t="s">
        <v>83</v>
      </c>
      <c r="AU413" s="22">
        <v>0.03</v>
      </c>
      <c r="AV413" s="22">
        <v>1.34</v>
      </c>
      <c r="AW413" s="22">
        <v>2.61</v>
      </c>
      <c r="AX413" s="22">
        <v>1.07</v>
      </c>
      <c r="AY413" s="22">
        <v>0.83</v>
      </c>
      <c r="AZ413" s="22">
        <v>34.6</v>
      </c>
      <c r="BA413" s="22">
        <v>98.46</v>
      </c>
      <c r="BB413" s="22" t="s">
        <v>78</v>
      </c>
      <c r="BC413" s="22" t="s">
        <v>78</v>
      </c>
      <c r="BD413" s="22" t="s">
        <v>78</v>
      </c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  <c r="CQ413" s="21"/>
      <c r="CR413" s="21"/>
      <c r="CS413" s="21"/>
      <c r="CT413" s="21"/>
      <c r="CU413" s="21"/>
      <c r="CV413" s="21"/>
      <c r="CW413" s="21"/>
      <c r="CX413" s="21"/>
      <c r="CY413" s="28"/>
    </row>
    <row r="414" spans="1:103" x14ac:dyDescent="0.2">
      <c r="A414" s="19" t="s">
        <v>459</v>
      </c>
      <c r="B414" s="24">
        <v>59</v>
      </c>
      <c r="C414" s="24">
        <v>60</v>
      </c>
      <c r="D414" s="25" t="s">
        <v>526</v>
      </c>
      <c r="E414" s="25" t="s">
        <v>77</v>
      </c>
      <c r="F414" s="21">
        <v>990051</v>
      </c>
      <c r="G414" s="22">
        <v>596</v>
      </c>
      <c r="H414" s="22">
        <v>1210</v>
      </c>
      <c r="I414" s="22">
        <v>8</v>
      </c>
      <c r="J414" s="22">
        <v>0.01</v>
      </c>
      <c r="K414" s="22">
        <v>23.3</v>
      </c>
      <c r="L414" s="22">
        <v>7.03</v>
      </c>
      <c r="M414" s="22">
        <v>15.25</v>
      </c>
      <c r="N414" s="22">
        <v>1.9</v>
      </c>
      <c r="O414" s="22">
        <v>42</v>
      </c>
      <c r="P414" s="22" t="s">
        <v>85</v>
      </c>
      <c r="Q414" s="22">
        <v>3.49</v>
      </c>
      <c r="R414" s="22">
        <v>690</v>
      </c>
      <c r="S414" s="22">
        <v>0.3</v>
      </c>
      <c r="T414" s="22">
        <v>25</v>
      </c>
      <c r="U414" s="22">
        <v>421</v>
      </c>
      <c r="V414" s="22">
        <v>126</v>
      </c>
      <c r="W414" s="22">
        <v>1.6</v>
      </c>
      <c r="X414" s="22">
        <v>1.5</v>
      </c>
      <c r="Y414" s="22">
        <v>55.4</v>
      </c>
      <c r="Z414" s="22" t="s">
        <v>90</v>
      </c>
      <c r="AA414" s="22">
        <v>3780</v>
      </c>
      <c r="AB414" s="22" t="s">
        <v>94</v>
      </c>
      <c r="AC414" s="22">
        <v>5.0199999999999996</v>
      </c>
      <c r="AD414" s="22">
        <v>15</v>
      </c>
      <c r="AE414" s="22" t="s">
        <v>78</v>
      </c>
      <c r="AF414" s="22">
        <v>0.66</v>
      </c>
      <c r="AG414" s="22">
        <v>0.47</v>
      </c>
      <c r="AH414" s="22">
        <v>20</v>
      </c>
      <c r="AI414" s="22">
        <v>1</v>
      </c>
      <c r="AJ414" s="22">
        <v>79</v>
      </c>
      <c r="AK414" s="22">
        <v>2.75</v>
      </c>
      <c r="AL414" s="22">
        <v>3</v>
      </c>
      <c r="AM414" s="22">
        <v>8.8699999999999992</v>
      </c>
      <c r="AN414" s="22">
        <v>1.1399999999999999</v>
      </c>
      <c r="AO414" s="22">
        <v>8.01</v>
      </c>
      <c r="AP414" s="22">
        <v>38.700000000000003</v>
      </c>
      <c r="AQ414" s="22">
        <v>1.46</v>
      </c>
      <c r="AR414" s="22">
        <v>0.11</v>
      </c>
      <c r="AS414" s="22">
        <v>0.17</v>
      </c>
      <c r="AT414" s="22">
        <v>4.0000000000000001E-3</v>
      </c>
      <c r="AU414" s="22">
        <v>0.02</v>
      </c>
      <c r="AV414" s="22">
        <v>1.62</v>
      </c>
      <c r="AW414" s="22">
        <v>2.0699999999999998</v>
      </c>
      <c r="AX414" s="22">
        <v>1.84</v>
      </c>
      <c r="AY414" s="22">
        <v>0.3</v>
      </c>
      <c r="AZ414" s="22">
        <v>34.200000000000003</v>
      </c>
      <c r="BA414" s="22">
        <v>98.51</v>
      </c>
      <c r="BB414" s="22" t="s">
        <v>78</v>
      </c>
      <c r="BC414" s="22" t="s">
        <v>78</v>
      </c>
      <c r="BD414" s="22" t="s">
        <v>78</v>
      </c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  <c r="CQ414" s="21"/>
      <c r="CR414" s="21"/>
      <c r="CS414" s="21"/>
      <c r="CT414" s="21"/>
      <c r="CU414" s="21"/>
      <c r="CV414" s="21"/>
      <c r="CW414" s="21"/>
      <c r="CX414" s="21"/>
      <c r="CY414" s="28"/>
    </row>
    <row r="415" spans="1:103" x14ac:dyDescent="0.2">
      <c r="A415" s="19" t="s">
        <v>459</v>
      </c>
      <c r="B415" s="24">
        <v>60</v>
      </c>
      <c r="C415" s="24">
        <v>61</v>
      </c>
      <c r="D415" s="25" t="s">
        <v>527</v>
      </c>
      <c r="E415" s="25" t="s">
        <v>77</v>
      </c>
      <c r="F415" s="21">
        <v>990051</v>
      </c>
      <c r="G415" s="22">
        <v>424</v>
      </c>
      <c r="H415" s="22">
        <v>5450</v>
      </c>
      <c r="I415" s="22">
        <v>13</v>
      </c>
      <c r="J415" s="22">
        <v>0.01</v>
      </c>
      <c r="K415" s="22">
        <v>87.4</v>
      </c>
      <c r="L415" s="22">
        <v>22.8</v>
      </c>
      <c r="M415" s="22">
        <v>65.8</v>
      </c>
      <c r="N415" s="22">
        <v>6.3</v>
      </c>
      <c r="O415" s="22">
        <v>165.5</v>
      </c>
      <c r="P415" s="22" t="s">
        <v>85</v>
      </c>
      <c r="Q415" s="22">
        <v>12.1</v>
      </c>
      <c r="R415" s="22">
        <v>3010</v>
      </c>
      <c r="S415" s="22">
        <v>1.06</v>
      </c>
      <c r="T415" s="22">
        <v>182</v>
      </c>
      <c r="U415" s="22">
        <v>2070</v>
      </c>
      <c r="V415" s="22">
        <v>595</v>
      </c>
      <c r="W415" s="22">
        <v>4.8</v>
      </c>
      <c r="X415" s="22">
        <v>3</v>
      </c>
      <c r="Y415" s="22">
        <v>265</v>
      </c>
      <c r="Z415" s="22" t="s">
        <v>90</v>
      </c>
      <c r="AA415" s="22">
        <v>4430</v>
      </c>
      <c r="AB415" s="22">
        <v>0.2</v>
      </c>
      <c r="AC415" s="22">
        <v>19.75</v>
      </c>
      <c r="AD415" s="22">
        <v>57.8</v>
      </c>
      <c r="AE415" s="22">
        <v>0.03</v>
      </c>
      <c r="AF415" s="22">
        <v>2.0699999999999998</v>
      </c>
      <c r="AG415" s="22">
        <v>3.11</v>
      </c>
      <c r="AH415" s="22">
        <v>98</v>
      </c>
      <c r="AI415" s="22">
        <v>1.2</v>
      </c>
      <c r="AJ415" s="22">
        <v>272</v>
      </c>
      <c r="AK415" s="22">
        <v>7.61</v>
      </c>
      <c r="AL415" s="22">
        <v>4</v>
      </c>
      <c r="AM415" s="22">
        <v>6.43</v>
      </c>
      <c r="AN415" s="22">
        <v>1.3</v>
      </c>
      <c r="AO415" s="22">
        <v>6.63</v>
      </c>
      <c r="AP415" s="22">
        <v>42.8</v>
      </c>
      <c r="AQ415" s="22">
        <v>1.21</v>
      </c>
      <c r="AR415" s="22">
        <v>0.1</v>
      </c>
      <c r="AS415" s="22">
        <v>0.25</v>
      </c>
      <c r="AT415" s="22">
        <v>2E-3</v>
      </c>
      <c r="AU415" s="22">
        <v>0.02</v>
      </c>
      <c r="AV415" s="22">
        <v>1.84</v>
      </c>
      <c r="AW415" s="22">
        <v>0.93</v>
      </c>
      <c r="AX415" s="22">
        <v>0.49</v>
      </c>
      <c r="AY415" s="22">
        <v>0.05</v>
      </c>
      <c r="AZ415" s="22">
        <v>36.4</v>
      </c>
      <c r="BA415" s="22">
        <v>98.45</v>
      </c>
      <c r="BB415" s="22" t="s">
        <v>78</v>
      </c>
      <c r="BC415" s="22" t="s">
        <v>78</v>
      </c>
      <c r="BD415" s="22" t="s">
        <v>78</v>
      </c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8"/>
    </row>
    <row r="416" spans="1:103" x14ac:dyDescent="0.2">
      <c r="A416" s="19" t="s">
        <v>459</v>
      </c>
      <c r="B416" s="24">
        <v>61</v>
      </c>
      <c r="C416" s="24">
        <v>62</v>
      </c>
      <c r="D416" s="25" t="s">
        <v>528</v>
      </c>
      <c r="E416" s="25" t="s">
        <v>77</v>
      </c>
      <c r="F416" s="21">
        <v>990051</v>
      </c>
      <c r="G416" s="22">
        <v>7610</v>
      </c>
      <c r="H416" s="22">
        <v>5350</v>
      </c>
      <c r="I416" s="22">
        <v>10</v>
      </c>
      <c r="J416" s="22">
        <v>0.13</v>
      </c>
      <c r="K416" s="22">
        <v>49.8</v>
      </c>
      <c r="L416" s="22">
        <v>17.05</v>
      </c>
      <c r="M416" s="22">
        <v>41.4</v>
      </c>
      <c r="N416" s="22">
        <v>6.3</v>
      </c>
      <c r="O416" s="22">
        <v>102.5</v>
      </c>
      <c r="P416" s="22">
        <v>0.74</v>
      </c>
      <c r="Q416" s="22">
        <v>7.7</v>
      </c>
      <c r="R416" s="22">
        <v>3440</v>
      </c>
      <c r="S416" s="22">
        <v>1.2</v>
      </c>
      <c r="T416" s="22">
        <v>451</v>
      </c>
      <c r="U416" s="22">
        <v>1645</v>
      </c>
      <c r="V416" s="22">
        <v>523</v>
      </c>
      <c r="W416" s="22">
        <v>36.200000000000003</v>
      </c>
      <c r="X416" s="22">
        <v>3.1</v>
      </c>
      <c r="Y416" s="22">
        <v>181.5</v>
      </c>
      <c r="Z416" s="22">
        <v>2.2999999999999998</v>
      </c>
      <c r="AA416" s="26" t="s">
        <v>97</v>
      </c>
      <c r="AB416" s="22">
        <v>2.1</v>
      </c>
      <c r="AC416" s="22">
        <v>11.7</v>
      </c>
      <c r="AD416" s="22">
        <v>49</v>
      </c>
      <c r="AE416" s="22">
        <v>0.11</v>
      </c>
      <c r="AF416" s="22">
        <v>1.82</v>
      </c>
      <c r="AG416" s="22">
        <v>6.36</v>
      </c>
      <c r="AH416" s="22">
        <v>66</v>
      </c>
      <c r="AI416" s="22">
        <v>2.4</v>
      </c>
      <c r="AJ416" s="22">
        <v>178</v>
      </c>
      <c r="AK416" s="22">
        <v>9.9499999999999993</v>
      </c>
      <c r="AL416" s="22">
        <v>21</v>
      </c>
      <c r="AM416" s="22">
        <v>16.649999999999999</v>
      </c>
      <c r="AN416" s="22">
        <v>3.93</v>
      </c>
      <c r="AO416" s="22">
        <v>5.31</v>
      </c>
      <c r="AP416" s="22">
        <v>34.700000000000003</v>
      </c>
      <c r="AQ416" s="22">
        <v>1.3</v>
      </c>
      <c r="AR416" s="22">
        <v>0.17</v>
      </c>
      <c r="AS416" s="22">
        <v>3.08</v>
      </c>
      <c r="AT416" s="22">
        <v>2E-3</v>
      </c>
      <c r="AU416" s="22">
        <v>0.18</v>
      </c>
      <c r="AV416" s="22">
        <v>1.74</v>
      </c>
      <c r="AW416" s="22">
        <v>1.32</v>
      </c>
      <c r="AX416" s="22">
        <v>1.36</v>
      </c>
      <c r="AY416" s="22">
        <v>0.88</v>
      </c>
      <c r="AZ416" s="22">
        <v>28.6</v>
      </c>
      <c r="BA416" s="22">
        <v>99.22</v>
      </c>
      <c r="BB416" s="22" t="s">
        <v>78</v>
      </c>
      <c r="BC416" s="22" t="s">
        <v>78</v>
      </c>
      <c r="BD416" s="22" t="s">
        <v>78</v>
      </c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  <c r="CQ416" s="21"/>
      <c r="CR416" s="21"/>
      <c r="CS416" s="21"/>
      <c r="CT416" s="21"/>
      <c r="CU416" s="21"/>
      <c r="CV416" s="21"/>
      <c r="CW416" s="21"/>
      <c r="CX416" s="21"/>
      <c r="CY416" s="28"/>
    </row>
    <row r="417" spans="1:103" x14ac:dyDescent="0.2">
      <c r="A417" s="19" t="s">
        <v>459</v>
      </c>
      <c r="B417" s="24">
        <v>62</v>
      </c>
      <c r="C417" s="24">
        <v>63</v>
      </c>
      <c r="D417" s="25" t="s">
        <v>529</v>
      </c>
      <c r="E417" s="25" t="s">
        <v>77</v>
      </c>
      <c r="F417" s="21">
        <v>990051</v>
      </c>
      <c r="G417" s="22">
        <v>4540</v>
      </c>
      <c r="H417" s="22">
        <v>3700</v>
      </c>
      <c r="I417" s="22">
        <v>14</v>
      </c>
      <c r="J417" s="22">
        <v>0.28999999999999998</v>
      </c>
      <c r="K417" s="22">
        <v>80.400000000000006</v>
      </c>
      <c r="L417" s="22">
        <v>19.8</v>
      </c>
      <c r="M417" s="22">
        <v>51.9</v>
      </c>
      <c r="N417" s="22">
        <v>11.6</v>
      </c>
      <c r="O417" s="22">
        <v>151.5</v>
      </c>
      <c r="P417" s="22">
        <v>1.1200000000000001</v>
      </c>
      <c r="Q417" s="22">
        <v>11.1</v>
      </c>
      <c r="R417" s="22">
        <v>2210</v>
      </c>
      <c r="S417" s="22">
        <v>0.77</v>
      </c>
      <c r="T417" s="22">
        <v>1055</v>
      </c>
      <c r="U417" s="22">
        <v>1290</v>
      </c>
      <c r="V417" s="22">
        <v>380</v>
      </c>
      <c r="W417" s="22">
        <v>79.2</v>
      </c>
      <c r="X417" s="22">
        <v>2</v>
      </c>
      <c r="Y417" s="22">
        <v>195.5</v>
      </c>
      <c r="Z417" s="22">
        <v>4.5</v>
      </c>
      <c r="AA417" s="26" t="s">
        <v>97</v>
      </c>
      <c r="AB417" s="22">
        <v>3</v>
      </c>
      <c r="AC417" s="22">
        <v>18.399999999999999</v>
      </c>
      <c r="AD417" s="22">
        <v>25.3</v>
      </c>
      <c r="AE417" s="22">
        <v>0.27</v>
      </c>
      <c r="AF417" s="22">
        <v>1.62</v>
      </c>
      <c r="AG417" s="22">
        <v>8.52</v>
      </c>
      <c r="AH417" s="22">
        <v>122</v>
      </c>
      <c r="AI417" s="22">
        <v>3.4</v>
      </c>
      <c r="AJ417" s="22">
        <v>224</v>
      </c>
      <c r="AK417" s="22">
        <v>6.25</v>
      </c>
      <c r="AL417" s="22">
        <v>40</v>
      </c>
      <c r="AM417" s="22">
        <v>27.6</v>
      </c>
      <c r="AN417" s="22">
        <v>7.54</v>
      </c>
      <c r="AO417" s="22">
        <v>4.5999999999999996</v>
      </c>
      <c r="AP417" s="22">
        <v>25.3</v>
      </c>
      <c r="AQ417" s="22">
        <v>0.92</v>
      </c>
      <c r="AR417" s="22">
        <v>0.31</v>
      </c>
      <c r="AS417" s="22">
        <v>5.75</v>
      </c>
      <c r="AT417" s="22">
        <v>2E-3</v>
      </c>
      <c r="AU417" s="22">
        <v>0.43</v>
      </c>
      <c r="AV417" s="22">
        <v>0.72</v>
      </c>
      <c r="AW417" s="22">
        <v>2.2599999999999998</v>
      </c>
      <c r="AX417" s="22">
        <v>1.9</v>
      </c>
      <c r="AY417" s="22">
        <v>0.53</v>
      </c>
      <c r="AZ417" s="22">
        <v>20.5</v>
      </c>
      <c r="BA417" s="22">
        <v>98.36</v>
      </c>
      <c r="BB417" s="22" t="s">
        <v>78</v>
      </c>
      <c r="BC417" s="22" t="s">
        <v>78</v>
      </c>
      <c r="BD417" s="22" t="s">
        <v>78</v>
      </c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  <c r="BY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  <c r="CJ417" s="21"/>
      <c r="CK417" s="21"/>
      <c r="CL417" s="21"/>
      <c r="CM417" s="21"/>
      <c r="CN417" s="21"/>
      <c r="CO417" s="21"/>
      <c r="CP417" s="21"/>
      <c r="CQ417" s="21"/>
      <c r="CR417" s="21"/>
      <c r="CS417" s="21"/>
      <c r="CT417" s="21"/>
      <c r="CU417" s="21"/>
      <c r="CV417" s="21"/>
      <c r="CW417" s="21"/>
      <c r="CX417" s="21"/>
      <c r="CY417" s="28"/>
    </row>
    <row r="418" spans="1:103" x14ac:dyDescent="0.2">
      <c r="A418" s="19" t="s">
        <v>459</v>
      </c>
      <c r="B418" s="2" t="s">
        <v>126</v>
      </c>
      <c r="C418" s="2"/>
      <c r="D418" s="27" t="s">
        <v>530</v>
      </c>
      <c r="E418" s="27" t="s">
        <v>107</v>
      </c>
      <c r="F418" s="21">
        <v>990051</v>
      </c>
      <c r="G418" s="22">
        <v>4300</v>
      </c>
      <c r="H418" s="22">
        <v>3160</v>
      </c>
      <c r="I418" s="22">
        <v>58</v>
      </c>
      <c r="J418" s="22">
        <v>2.78</v>
      </c>
      <c r="K418" s="22">
        <v>21.6</v>
      </c>
      <c r="L418" s="22">
        <v>7.17</v>
      </c>
      <c r="M418" s="22">
        <v>16.95</v>
      </c>
      <c r="N418" s="22">
        <v>15.7</v>
      </c>
      <c r="O418" s="22">
        <v>43.7</v>
      </c>
      <c r="P418" s="22">
        <v>1.81</v>
      </c>
      <c r="Q418" s="22">
        <v>3.3</v>
      </c>
      <c r="R418" s="22">
        <v>2600</v>
      </c>
      <c r="S418" s="22">
        <v>0.65</v>
      </c>
      <c r="T418" s="22">
        <v>252</v>
      </c>
      <c r="U418" s="22">
        <v>699</v>
      </c>
      <c r="V418" s="22">
        <v>264</v>
      </c>
      <c r="W418" s="22">
        <v>83.3</v>
      </c>
      <c r="X418" s="22">
        <v>9.1999999999999993</v>
      </c>
      <c r="Y418" s="22">
        <v>74.099999999999994</v>
      </c>
      <c r="Z418" s="22">
        <v>4.0999999999999996</v>
      </c>
      <c r="AA418" s="22">
        <v>6750</v>
      </c>
      <c r="AB418" s="22">
        <v>1.7</v>
      </c>
      <c r="AC418" s="22">
        <v>5.52</v>
      </c>
      <c r="AD418" s="22">
        <v>115.5</v>
      </c>
      <c r="AE418" s="22">
        <v>0.28999999999999998</v>
      </c>
      <c r="AF418" s="22">
        <v>0.87</v>
      </c>
      <c r="AG418" s="22">
        <v>3.31</v>
      </c>
      <c r="AH418" s="22">
        <v>56</v>
      </c>
      <c r="AI418" s="22">
        <v>3.3</v>
      </c>
      <c r="AJ418" s="22">
        <v>77.7</v>
      </c>
      <c r="AK418" s="22">
        <v>4.95</v>
      </c>
      <c r="AL418" s="22">
        <v>70</v>
      </c>
      <c r="AM418" s="22">
        <v>34.1</v>
      </c>
      <c r="AN418" s="22">
        <v>9.84</v>
      </c>
      <c r="AO418" s="22">
        <v>7.3</v>
      </c>
      <c r="AP418" s="22">
        <v>17.55</v>
      </c>
      <c r="AQ418" s="22">
        <v>3.53</v>
      </c>
      <c r="AR418" s="22">
        <v>4.6500000000000004</v>
      </c>
      <c r="AS418" s="22">
        <v>1.18</v>
      </c>
      <c r="AT418" s="22">
        <v>8.0000000000000002E-3</v>
      </c>
      <c r="AU418" s="22">
        <v>0.45</v>
      </c>
      <c r="AV418" s="22">
        <v>0.76</v>
      </c>
      <c r="AW418" s="22">
        <v>0.19</v>
      </c>
      <c r="AX418" s="22">
        <v>0.74</v>
      </c>
      <c r="AY418" s="22">
        <v>0.5</v>
      </c>
      <c r="AZ418" s="22">
        <v>18.350000000000001</v>
      </c>
      <c r="BA418" s="22">
        <v>99.15</v>
      </c>
      <c r="BB418" s="22"/>
      <c r="BC418" s="22"/>
      <c r="BD418" s="22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  <c r="BY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  <c r="CJ418" s="21"/>
      <c r="CK418" s="21"/>
      <c r="CL418" s="21"/>
      <c r="CM418" s="21"/>
      <c r="CN418" s="21"/>
      <c r="CO418" s="21"/>
      <c r="CP418" s="21"/>
      <c r="CQ418" s="21"/>
      <c r="CR418" s="21"/>
      <c r="CS418" s="21"/>
      <c r="CT418" s="21"/>
      <c r="CU418" s="21"/>
      <c r="CV418" s="21"/>
      <c r="CW418" s="21"/>
      <c r="CX418" s="21"/>
      <c r="CY418" s="28"/>
    </row>
    <row r="419" spans="1:103" x14ac:dyDescent="0.2">
      <c r="A419" s="19" t="s">
        <v>459</v>
      </c>
      <c r="B419" s="24">
        <v>63</v>
      </c>
      <c r="C419" s="24">
        <v>64</v>
      </c>
      <c r="D419" s="25" t="s">
        <v>531</v>
      </c>
      <c r="E419" s="25" t="s">
        <v>77</v>
      </c>
      <c r="F419" s="21">
        <v>990051</v>
      </c>
      <c r="G419" s="22">
        <v>2870</v>
      </c>
      <c r="H419" s="22">
        <v>3670</v>
      </c>
      <c r="I419" s="22">
        <v>43</v>
      </c>
      <c r="J419" s="22">
        <v>1.68</v>
      </c>
      <c r="K419" s="22">
        <v>28.4</v>
      </c>
      <c r="L419" s="22">
        <v>10.15</v>
      </c>
      <c r="M419" s="22">
        <v>23.6</v>
      </c>
      <c r="N419" s="22">
        <v>9.6</v>
      </c>
      <c r="O419" s="22">
        <v>57.1</v>
      </c>
      <c r="P419" s="22">
        <v>2.1</v>
      </c>
      <c r="Q419" s="22">
        <v>4.24</v>
      </c>
      <c r="R419" s="22">
        <v>2420</v>
      </c>
      <c r="S419" s="22">
        <v>1.08</v>
      </c>
      <c r="T419" s="22">
        <v>550</v>
      </c>
      <c r="U419" s="22">
        <v>1010</v>
      </c>
      <c r="V419" s="22">
        <v>339</v>
      </c>
      <c r="W419" s="22">
        <v>56</v>
      </c>
      <c r="X419" s="22">
        <v>8.1</v>
      </c>
      <c r="Y419" s="22">
        <v>103.5</v>
      </c>
      <c r="Z419" s="22">
        <v>5.5</v>
      </c>
      <c r="AA419" s="22">
        <v>9210</v>
      </c>
      <c r="AB419" s="22">
        <v>3.7</v>
      </c>
      <c r="AC419" s="22">
        <v>7.12</v>
      </c>
      <c r="AD419" s="22">
        <v>42.2</v>
      </c>
      <c r="AE419" s="22">
        <v>0.92</v>
      </c>
      <c r="AF419" s="22">
        <v>1.1599999999999999</v>
      </c>
      <c r="AG419" s="22">
        <v>4.42</v>
      </c>
      <c r="AH419" s="22">
        <v>219</v>
      </c>
      <c r="AI419" s="22">
        <v>2.9</v>
      </c>
      <c r="AJ419" s="22">
        <v>103</v>
      </c>
      <c r="AK419" s="22">
        <v>6.92</v>
      </c>
      <c r="AL419" s="22">
        <v>78</v>
      </c>
      <c r="AM419" s="22">
        <v>22.4</v>
      </c>
      <c r="AN419" s="22">
        <v>5.56</v>
      </c>
      <c r="AO419" s="22">
        <v>9.52</v>
      </c>
      <c r="AP419" s="22">
        <v>26.4</v>
      </c>
      <c r="AQ419" s="22">
        <v>2.67</v>
      </c>
      <c r="AR419" s="22">
        <v>0.76</v>
      </c>
      <c r="AS419" s="22">
        <v>3.94</v>
      </c>
      <c r="AT419" s="22">
        <v>6.0000000000000001E-3</v>
      </c>
      <c r="AU419" s="22">
        <v>1.46</v>
      </c>
      <c r="AV419" s="22">
        <v>1.35</v>
      </c>
      <c r="AW419" s="22">
        <v>1.6</v>
      </c>
      <c r="AX419" s="22">
        <v>1.02</v>
      </c>
      <c r="AY419" s="22">
        <v>0.34</v>
      </c>
      <c r="AZ419" s="22">
        <v>21.1</v>
      </c>
      <c r="BA419" s="22">
        <v>98.13</v>
      </c>
      <c r="BB419" s="22" t="s">
        <v>78</v>
      </c>
      <c r="BC419" s="22" t="s">
        <v>78</v>
      </c>
      <c r="BD419" s="22" t="s">
        <v>78</v>
      </c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  <c r="CQ419" s="21"/>
      <c r="CR419" s="21"/>
      <c r="CS419" s="21"/>
      <c r="CT419" s="21"/>
      <c r="CU419" s="21"/>
      <c r="CV419" s="21"/>
      <c r="CW419" s="21"/>
      <c r="CX419" s="21"/>
      <c r="CY419" s="28"/>
    </row>
    <row r="420" spans="1:103" x14ac:dyDescent="0.2">
      <c r="A420" s="19" t="s">
        <v>459</v>
      </c>
      <c r="B420" s="24">
        <v>64</v>
      </c>
      <c r="C420" s="24">
        <v>65</v>
      </c>
      <c r="D420" s="25" t="s">
        <v>532</v>
      </c>
      <c r="E420" s="25" t="s">
        <v>77</v>
      </c>
      <c r="F420" s="21">
        <v>990051</v>
      </c>
      <c r="G420" s="22">
        <v>1125</v>
      </c>
      <c r="H420" s="22">
        <v>4410</v>
      </c>
      <c r="I420" s="22">
        <v>62</v>
      </c>
      <c r="J420" s="22">
        <v>1.88</v>
      </c>
      <c r="K420" s="22">
        <v>23.7</v>
      </c>
      <c r="L420" s="22">
        <v>10.25</v>
      </c>
      <c r="M420" s="22">
        <v>21.7</v>
      </c>
      <c r="N420" s="22">
        <v>13.4</v>
      </c>
      <c r="O420" s="22">
        <v>49.1</v>
      </c>
      <c r="P420" s="22">
        <v>1.84</v>
      </c>
      <c r="Q420" s="22">
        <v>4.0999999999999996</v>
      </c>
      <c r="R420" s="22">
        <v>2960</v>
      </c>
      <c r="S420" s="22">
        <v>1.41</v>
      </c>
      <c r="T420" s="26">
        <v>2940</v>
      </c>
      <c r="U420" s="22">
        <v>1180</v>
      </c>
      <c r="V420" s="22">
        <v>408</v>
      </c>
      <c r="W420" s="22">
        <v>81.2</v>
      </c>
      <c r="X420" s="22">
        <v>6.3</v>
      </c>
      <c r="Y420" s="22">
        <v>103.5</v>
      </c>
      <c r="Z420" s="22">
        <v>6.4</v>
      </c>
      <c r="AA420" s="26" t="s">
        <v>97</v>
      </c>
      <c r="AB420" s="22">
        <v>5.7</v>
      </c>
      <c r="AC420" s="22">
        <v>5.86</v>
      </c>
      <c r="AD420" s="22">
        <v>46.2</v>
      </c>
      <c r="AE420" s="22">
        <v>0.43</v>
      </c>
      <c r="AF420" s="22">
        <v>1.34</v>
      </c>
      <c r="AG420" s="22">
        <v>3.82</v>
      </c>
      <c r="AH420" s="22">
        <v>252</v>
      </c>
      <c r="AI420" s="22">
        <v>5.2</v>
      </c>
      <c r="AJ420" s="22">
        <v>95.1</v>
      </c>
      <c r="AK420" s="22">
        <v>9</v>
      </c>
      <c r="AL420" s="22">
        <v>44</v>
      </c>
      <c r="AM420" s="22">
        <v>14.1</v>
      </c>
      <c r="AN420" s="22">
        <v>2.71</v>
      </c>
      <c r="AO420" s="22">
        <v>12.05</v>
      </c>
      <c r="AP420" s="22">
        <v>30.8</v>
      </c>
      <c r="AQ420" s="22">
        <v>4.33</v>
      </c>
      <c r="AR420" s="22">
        <v>0.72</v>
      </c>
      <c r="AS420" s="22">
        <v>1.96</v>
      </c>
      <c r="AT420" s="22">
        <v>0.01</v>
      </c>
      <c r="AU420" s="22">
        <v>0.7</v>
      </c>
      <c r="AV420" s="22">
        <v>1.9</v>
      </c>
      <c r="AW420" s="22">
        <v>1.8</v>
      </c>
      <c r="AX420" s="22">
        <v>2.11</v>
      </c>
      <c r="AY420" s="22">
        <v>0.14000000000000001</v>
      </c>
      <c r="AZ420" s="22">
        <v>24.9</v>
      </c>
      <c r="BA420" s="22">
        <v>98.23</v>
      </c>
      <c r="BB420" s="22" t="s">
        <v>78</v>
      </c>
      <c r="BC420" s="22" t="s">
        <v>78</v>
      </c>
      <c r="BD420" s="22" t="s">
        <v>78</v>
      </c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  <c r="CQ420" s="21"/>
      <c r="CR420" s="21"/>
      <c r="CS420" s="21"/>
      <c r="CT420" s="21"/>
      <c r="CU420" s="21"/>
      <c r="CV420" s="21"/>
      <c r="CW420" s="21"/>
      <c r="CX420" s="21"/>
      <c r="CY420" s="28"/>
    </row>
    <row r="421" spans="1:103" x14ac:dyDescent="0.2">
      <c r="A421" s="19" t="s">
        <v>459</v>
      </c>
      <c r="B421" s="24">
        <v>65</v>
      </c>
      <c r="C421" s="24">
        <v>66</v>
      </c>
      <c r="D421" s="25" t="s">
        <v>533</v>
      </c>
      <c r="E421" s="25" t="s">
        <v>77</v>
      </c>
      <c r="F421" s="21">
        <v>990051</v>
      </c>
      <c r="G421" s="22">
        <v>6850</v>
      </c>
      <c r="H421" s="22">
        <v>677</v>
      </c>
      <c r="I421" s="22">
        <v>111</v>
      </c>
      <c r="J421" s="22">
        <v>4.05</v>
      </c>
      <c r="K421" s="22">
        <v>10.25</v>
      </c>
      <c r="L421" s="22">
        <v>4.55</v>
      </c>
      <c r="M421" s="22">
        <v>7.71</v>
      </c>
      <c r="N421" s="22">
        <v>17.100000000000001</v>
      </c>
      <c r="O421" s="22">
        <v>17.899999999999999</v>
      </c>
      <c r="P421" s="22">
        <v>4.75</v>
      </c>
      <c r="Q421" s="22">
        <v>1.75</v>
      </c>
      <c r="R421" s="22">
        <v>409</v>
      </c>
      <c r="S421" s="22">
        <v>0.54</v>
      </c>
      <c r="T421" s="22">
        <v>268</v>
      </c>
      <c r="U421" s="22">
        <v>226</v>
      </c>
      <c r="V421" s="22">
        <v>68.900000000000006</v>
      </c>
      <c r="W421" s="22">
        <v>131</v>
      </c>
      <c r="X421" s="22">
        <v>20</v>
      </c>
      <c r="Y421" s="22">
        <v>29.4</v>
      </c>
      <c r="Z421" s="22">
        <v>3.8</v>
      </c>
      <c r="AA421" s="22">
        <v>3400</v>
      </c>
      <c r="AB421" s="22">
        <v>5.3</v>
      </c>
      <c r="AC421" s="22">
        <v>2.25</v>
      </c>
      <c r="AD421" s="22">
        <v>18.3</v>
      </c>
      <c r="AE421" s="22">
        <v>1.69</v>
      </c>
      <c r="AF421" s="22">
        <v>0.57999999999999996</v>
      </c>
      <c r="AG421" s="22">
        <v>2.89</v>
      </c>
      <c r="AH421" s="22">
        <v>353</v>
      </c>
      <c r="AI421" s="22">
        <v>3.7</v>
      </c>
      <c r="AJ421" s="22">
        <v>43.7</v>
      </c>
      <c r="AK421" s="22">
        <v>3.66</v>
      </c>
      <c r="AL421" s="22">
        <v>204</v>
      </c>
      <c r="AM421" s="22">
        <v>34</v>
      </c>
      <c r="AN421" s="22">
        <v>9.41</v>
      </c>
      <c r="AO421" s="22">
        <v>13.2</v>
      </c>
      <c r="AP421" s="22">
        <v>14.2</v>
      </c>
      <c r="AQ421" s="22">
        <v>5.48</v>
      </c>
      <c r="AR421" s="22">
        <v>1.5</v>
      </c>
      <c r="AS421" s="22">
        <v>5.71</v>
      </c>
      <c r="AT421" s="22">
        <v>1.7000000000000001E-2</v>
      </c>
      <c r="AU421" s="22">
        <v>2.67</v>
      </c>
      <c r="AV421" s="22">
        <v>0.92</v>
      </c>
      <c r="AW421" s="22">
        <v>0.96</v>
      </c>
      <c r="AX421" s="22">
        <v>0.39</v>
      </c>
      <c r="AY421" s="22">
        <v>0.82</v>
      </c>
      <c r="AZ421" s="22">
        <v>11.65</v>
      </c>
      <c r="BA421" s="22">
        <v>100.93</v>
      </c>
      <c r="BB421" s="22" t="s">
        <v>78</v>
      </c>
      <c r="BC421" s="22" t="s">
        <v>78</v>
      </c>
      <c r="BD421" s="22" t="s">
        <v>78</v>
      </c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  <c r="CQ421" s="21"/>
      <c r="CR421" s="21"/>
      <c r="CS421" s="21"/>
      <c r="CT421" s="21"/>
      <c r="CU421" s="21"/>
      <c r="CV421" s="21"/>
      <c r="CW421" s="21"/>
      <c r="CX421" s="21"/>
      <c r="CY421" s="28"/>
    </row>
    <row r="422" spans="1:103" x14ac:dyDescent="0.2">
      <c r="A422" s="19" t="s">
        <v>459</v>
      </c>
      <c r="B422" s="24">
        <v>66</v>
      </c>
      <c r="C422" s="24">
        <v>67</v>
      </c>
      <c r="D422" s="25" t="s">
        <v>534</v>
      </c>
      <c r="E422" s="25" t="s">
        <v>77</v>
      </c>
      <c r="F422" s="21">
        <v>990051</v>
      </c>
      <c r="G422" s="22">
        <v>3750</v>
      </c>
      <c r="H422" s="22">
        <v>5320</v>
      </c>
      <c r="I422" s="22">
        <v>44</v>
      </c>
      <c r="J422" s="22">
        <v>2.4700000000000002</v>
      </c>
      <c r="K422" s="22">
        <v>24.1</v>
      </c>
      <c r="L422" s="22">
        <v>9.42</v>
      </c>
      <c r="M422" s="22">
        <v>25.8</v>
      </c>
      <c r="N422" s="22">
        <v>13.8</v>
      </c>
      <c r="O422" s="22">
        <v>53.4</v>
      </c>
      <c r="P422" s="22">
        <v>2.4900000000000002</v>
      </c>
      <c r="Q422" s="22">
        <v>4.03</v>
      </c>
      <c r="R422" s="22">
        <v>3450</v>
      </c>
      <c r="S422" s="22">
        <v>1.02</v>
      </c>
      <c r="T422" s="22">
        <v>1180</v>
      </c>
      <c r="U422" s="22">
        <v>1370</v>
      </c>
      <c r="V422" s="22">
        <v>479</v>
      </c>
      <c r="W422" s="22">
        <v>65.400000000000006</v>
      </c>
      <c r="X422" s="22">
        <v>9.1</v>
      </c>
      <c r="Y422" s="22">
        <v>113</v>
      </c>
      <c r="Z422" s="22">
        <v>2.5</v>
      </c>
      <c r="AA422" s="26" t="s">
        <v>97</v>
      </c>
      <c r="AB422" s="22">
        <v>3.8</v>
      </c>
      <c r="AC422" s="22">
        <v>6.5</v>
      </c>
      <c r="AD422" s="22">
        <v>50.1</v>
      </c>
      <c r="AE422" s="22">
        <v>0.75</v>
      </c>
      <c r="AF422" s="22">
        <v>1.22</v>
      </c>
      <c r="AG422" s="22">
        <v>5.49</v>
      </c>
      <c r="AH422" s="22">
        <v>228</v>
      </c>
      <c r="AI422" s="22">
        <v>2.1</v>
      </c>
      <c r="AJ422" s="22">
        <v>86.3</v>
      </c>
      <c r="AK422" s="22">
        <v>6.63</v>
      </c>
      <c r="AL422" s="22">
        <v>86</v>
      </c>
      <c r="AM422" s="22">
        <v>18.399999999999999</v>
      </c>
      <c r="AN422" s="22">
        <v>4.42</v>
      </c>
      <c r="AO422" s="22">
        <v>12.2</v>
      </c>
      <c r="AP422" s="22">
        <v>23.9</v>
      </c>
      <c r="AQ422" s="22">
        <v>4.46</v>
      </c>
      <c r="AR422" s="22">
        <v>0.67</v>
      </c>
      <c r="AS422" s="22">
        <v>2.56</v>
      </c>
      <c r="AT422" s="22">
        <v>5.0000000000000001E-3</v>
      </c>
      <c r="AU422" s="22">
        <v>1.18</v>
      </c>
      <c r="AV422" s="22">
        <v>2.13</v>
      </c>
      <c r="AW422" s="22">
        <v>1.82</v>
      </c>
      <c r="AX422" s="22">
        <v>2.44</v>
      </c>
      <c r="AY422" s="22">
        <v>0.42</v>
      </c>
      <c r="AZ422" s="22">
        <v>21.4</v>
      </c>
      <c r="BA422" s="22">
        <v>96.01</v>
      </c>
      <c r="BB422" s="22" t="s">
        <v>78</v>
      </c>
      <c r="BC422" s="22" t="s">
        <v>78</v>
      </c>
      <c r="BD422" s="22" t="s">
        <v>78</v>
      </c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8"/>
    </row>
    <row r="423" spans="1:103" x14ac:dyDescent="0.2">
      <c r="A423" s="19" t="s">
        <v>459</v>
      </c>
      <c r="B423" s="24">
        <v>67</v>
      </c>
      <c r="C423" s="24">
        <v>68</v>
      </c>
      <c r="D423" s="25" t="s">
        <v>535</v>
      </c>
      <c r="E423" s="25" t="s">
        <v>77</v>
      </c>
      <c r="F423" s="21">
        <v>990051</v>
      </c>
      <c r="G423" s="22">
        <v>2020</v>
      </c>
      <c r="H423" s="22">
        <v>3710</v>
      </c>
      <c r="I423" s="22">
        <v>36</v>
      </c>
      <c r="J423" s="22">
        <v>1.66</v>
      </c>
      <c r="K423" s="22">
        <v>30.8</v>
      </c>
      <c r="L423" s="22">
        <v>13</v>
      </c>
      <c r="M423" s="22">
        <v>32.200000000000003</v>
      </c>
      <c r="N423" s="22">
        <v>13</v>
      </c>
      <c r="O423" s="22">
        <v>66.7</v>
      </c>
      <c r="P423" s="22">
        <v>2.0099999999999998</v>
      </c>
      <c r="Q423" s="22">
        <v>5.36</v>
      </c>
      <c r="R423" s="22">
        <v>1955</v>
      </c>
      <c r="S423" s="22">
        <v>1.48</v>
      </c>
      <c r="T423" s="22">
        <v>319</v>
      </c>
      <c r="U423" s="22">
        <v>1295</v>
      </c>
      <c r="V423" s="22">
        <v>388</v>
      </c>
      <c r="W423" s="22">
        <v>58.3</v>
      </c>
      <c r="X423" s="22">
        <v>7</v>
      </c>
      <c r="Y423" s="22">
        <v>134</v>
      </c>
      <c r="Z423" s="22">
        <v>3.3</v>
      </c>
      <c r="AA423" s="26" t="s">
        <v>97</v>
      </c>
      <c r="AB423" s="22">
        <v>2.9</v>
      </c>
      <c r="AC423" s="22">
        <v>7.44</v>
      </c>
      <c r="AD423" s="22">
        <v>32.700000000000003</v>
      </c>
      <c r="AE423" s="22">
        <v>0.82</v>
      </c>
      <c r="AF423" s="22">
        <v>1.89</v>
      </c>
      <c r="AG423" s="22">
        <v>13.55</v>
      </c>
      <c r="AH423" s="22">
        <v>305</v>
      </c>
      <c r="AI423" s="22" t="s">
        <v>90</v>
      </c>
      <c r="AJ423" s="22">
        <v>115</v>
      </c>
      <c r="AK423" s="22">
        <v>10.35</v>
      </c>
      <c r="AL423" s="22">
        <v>60</v>
      </c>
      <c r="AM423" s="22">
        <v>13.45</v>
      </c>
      <c r="AN423" s="22">
        <v>2.8</v>
      </c>
      <c r="AO423" s="22">
        <v>11.35</v>
      </c>
      <c r="AP423" s="22">
        <v>33.299999999999997</v>
      </c>
      <c r="AQ423" s="22">
        <v>3.71</v>
      </c>
      <c r="AR423" s="22">
        <v>0.63</v>
      </c>
      <c r="AS423" s="22">
        <v>2.0099999999999998</v>
      </c>
      <c r="AT423" s="22">
        <v>5.0000000000000001E-3</v>
      </c>
      <c r="AU423" s="22">
        <v>1.26</v>
      </c>
      <c r="AV423" s="22">
        <v>1.92</v>
      </c>
      <c r="AW423" s="22">
        <v>1.62</v>
      </c>
      <c r="AX423" s="22">
        <v>2.4500000000000002</v>
      </c>
      <c r="AY423" s="22">
        <v>0.22</v>
      </c>
      <c r="AZ423" s="22">
        <v>26.7</v>
      </c>
      <c r="BA423" s="22">
        <v>101.43</v>
      </c>
      <c r="BB423" s="22" t="s">
        <v>78</v>
      </c>
      <c r="BC423" s="22" t="s">
        <v>78</v>
      </c>
      <c r="BD423" s="22" t="s">
        <v>78</v>
      </c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  <c r="BS423" s="21"/>
      <c r="BT423" s="21"/>
      <c r="BU423" s="21"/>
      <c r="BV423" s="21"/>
      <c r="BW423" s="21"/>
      <c r="BX423" s="21"/>
      <c r="BY423" s="21"/>
      <c r="BZ423" s="21"/>
      <c r="CA423" s="21"/>
      <c r="CB423" s="21"/>
      <c r="CC423" s="21"/>
      <c r="CD423" s="21"/>
      <c r="CE423" s="21"/>
      <c r="CF423" s="21"/>
      <c r="CG423" s="21"/>
      <c r="CH423" s="21"/>
      <c r="CI423" s="21"/>
      <c r="CJ423" s="21"/>
      <c r="CK423" s="21"/>
      <c r="CL423" s="21"/>
      <c r="CM423" s="21"/>
      <c r="CN423" s="21"/>
      <c r="CO423" s="21"/>
      <c r="CP423" s="21"/>
      <c r="CQ423" s="21"/>
      <c r="CR423" s="21"/>
      <c r="CS423" s="21"/>
      <c r="CT423" s="21"/>
      <c r="CU423" s="21"/>
      <c r="CV423" s="21"/>
      <c r="CW423" s="21"/>
      <c r="CX423" s="21"/>
      <c r="CY423" s="28"/>
    </row>
    <row r="424" spans="1:103" x14ac:dyDescent="0.2">
      <c r="A424" s="19" t="s">
        <v>459</v>
      </c>
      <c r="B424" s="24">
        <v>68</v>
      </c>
      <c r="C424" s="24">
        <v>69</v>
      </c>
      <c r="D424" s="25" t="s">
        <v>536</v>
      </c>
      <c r="E424" s="25" t="s">
        <v>77</v>
      </c>
      <c r="F424" s="21">
        <v>990051</v>
      </c>
      <c r="G424" s="22">
        <v>2180</v>
      </c>
      <c r="H424" s="22">
        <v>1250</v>
      </c>
      <c r="I424" s="22">
        <v>75</v>
      </c>
      <c r="J424" s="22">
        <v>3.84</v>
      </c>
      <c r="K424" s="22">
        <v>16.2</v>
      </c>
      <c r="L424" s="22">
        <v>7.88</v>
      </c>
      <c r="M424" s="22">
        <v>13.65</v>
      </c>
      <c r="N424" s="22">
        <v>21.1</v>
      </c>
      <c r="O424" s="22">
        <v>30.6</v>
      </c>
      <c r="P424" s="22">
        <v>4.79</v>
      </c>
      <c r="Q424" s="22">
        <v>3.06</v>
      </c>
      <c r="R424" s="22">
        <v>675</v>
      </c>
      <c r="S424" s="22">
        <v>0.86</v>
      </c>
      <c r="T424" s="22">
        <v>1465</v>
      </c>
      <c r="U424" s="22">
        <v>436</v>
      </c>
      <c r="V424" s="22">
        <v>127.5</v>
      </c>
      <c r="W424" s="22">
        <v>133</v>
      </c>
      <c r="X424" s="22">
        <v>14.8</v>
      </c>
      <c r="Y424" s="22">
        <v>52</v>
      </c>
      <c r="Z424" s="22">
        <v>7</v>
      </c>
      <c r="AA424" s="22">
        <v>8240</v>
      </c>
      <c r="AB424" s="22">
        <v>5.7</v>
      </c>
      <c r="AC424" s="22">
        <v>3.46</v>
      </c>
      <c r="AD424" s="22">
        <v>21.6</v>
      </c>
      <c r="AE424" s="22">
        <v>1.89</v>
      </c>
      <c r="AF424" s="22">
        <v>1</v>
      </c>
      <c r="AG424" s="22">
        <v>3.69</v>
      </c>
      <c r="AH424" s="22">
        <v>558</v>
      </c>
      <c r="AI424" s="22">
        <v>2.7</v>
      </c>
      <c r="AJ424" s="22">
        <v>68.900000000000006</v>
      </c>
      <c r="AK424" s="22">
        <v>5.57</v>
      </c>
      <c r="AL424" s="22">
        <v>199</v>
      </c>
      <c r="AM424" s="22">
        <v>28.6</v>
      </c>
      <c r="AN424" s="22">
        <v>6.4</v>
      </c>
      <c r="AO424" s="22">
        <v>16.649999999999999</v>
      </c>
      <c r="AP424" s="22">
        <v>14.95</v>
      </c>
      <c r="AQ424" s="22">
        <v>6.74</v>
      </c>
      <c r="AR424" s="22">
        <v>1.25</v>
      </c>
      <c r="AS424" s="22">
        <v>4.67</v>
      </c>
      <c r="AT424" s="22">
        <v>8.9999999999999993E-3</v>
      </c>
      <c r="AU424" s="22">
        <v>2.9</v>
      </c>
      <c r="AV424" s="22">
        <v>0.99</v>
      </c>
      <c r="AW424" s="22">
        <v>1.62</v>
      </c>
      <c r="AX424" s="22">
        <v>0.84</v>
      </c>
      <c r="AY424" s="22">
        <v>0.25</v>
      </c>
      <c r="AZ424" s="22">
        <v>11.7</v>
      </c>
      <c r="BA424" s="22">
        <v>97.57</v>
      </c>
      <c r="BB424" s="22" t="s">
        <v>78</v>
      </c>
      <c r="BC424" s="22" t="s">
        <v>78</v>
      </c>
      <c r="BD424" s="22" t="s">
        <v>78</v>
      </c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1"/>
      <c r="BR424" s="21"/>
      <c r="BS424" s="21"/>
      <c r="BT424" s="21"/>
      <c r="BU424" s="21"/>
      <c r="BV424" s="21"/>
      <c r="BW424" s="21"/>
      <c r="BX424" s="21"/>
      <c r="BY424" s="21"/>
      <c r="BZ424" s="21"/>
      <c r="CA424" s="21"/>
      <c r="CB424" s="21"/>
      <c r="CC424" s="21"/>
      <c r="CD424" s="21"/>
      <c r="CE424" s="21"/>
      <c r="CF424" s="21"/>
      <c r="CG424" s="21"/>
      <c r="CH424" s="21"/>
      <c r="CI424" s="21"/>
      <c r="CJ424" s="21"/>
      <c r="CK424" s="21"/>
      <c r="CL424" s="21"/>
      <c r="CM424" s="21"/>
      <c r="CN424" s="21"/>
      <c r="CO424" s="21"/>
      <c r="CP424" s="21"/>
      <c r="CQ424" s="21"/>
      <c r="CR424" s="21"/>
      <c r="CS424" s="21"/>
      <c r="CT424" s="21"/>
      <c r="CU424" s="21"/>
      <c r="CV424" s="21"/>
      <c r="CW424" s="21"/>
      <c r="CX424" s="21"/>
      <c r="CY424" s="28"/>
    </row>
    <row r="425" spans="1:103" x14ac:dyDescent="0.2">
      <c r="A425" s="19" t="s">
        <v>459</v>
      </c>
      <c r="B425" s="24">
        <v>69</v>
      </c>
      <c r="C425" s="24">
        <v>70</v>
      </c>
      <c r="D425" s="25" t="s">
        <v>537</v>
      </c>
      <c r="E425" s="25" t="s">
        <v>77</v>
      </c>
      <c r="F425" s="21">
        <v>990051</v>
      </c>
      <c r="G425" s="22">
        <v>1230</v>
      </c>
      <c r="H425" s="22">
        <v>2260</v>
      </c>
      <c r="I425" s="22">
        <v>33</v>
      </c>
      <c r="J425" s="22">
        <v>3.72</v>
      </c>
      <c r="K425" s="22">
        <v>24.1</v>
      </c>
      <c r="L425" s="22">
        <v>11.05</v>
      </c>
      <c r="M425" s="22">
        <v>20.6</v>
      </c>
      <c r="N425" s="22">
        <v>19.399999999999999</v>
      </c>
      <c r="O425" s="22">
        <v>46.2</v>
      </c>
      <c r="P425" s="22">
        <v>2.98</v>
      </c>
      <c r="Q425" s="22">
        <v>4.38</v>
      </c>
      <c r="R425" s="22">
        <v>1310</v>
      </c>
      <c r="S425" s="22">
        <v>0.98</v>
      </c>
      <c r="T425" s="22">
        <v>1945</v>
      </c>
      <c r="U425" s="22">
        <v>725</v>
      </c>
      <c r="V425" s="22">
        <v>223</v>
      </c>
      <c r="W425" s="22">
        <v>112.5</v>
      </c>
      <c r="X425" s="22">
        <v>10.199999999999999</v>
      </c>
      <c r="Y425" s="22">
        <v>80.2</v>
      </c>
      <c r="Z425" s="22">
        <v>6.5</v>
      </c>
      <c r="AA425" s="26" t="s">
        <v>97</v>
      </c>
      <c r="AB425" s="22">
        <v>9.6</v>
      </c>
      <c r="AC425" s="22">
        <v>5.48</v>
      </c>
      <c r="AD425" s="22">
        <v>33</v>
      </c>
      <c r="AE425" s="22">
        <v>1.54</v>
      </c>
      <c r="AF425" s="22">
        <v>1.31</v>
      </c>
      <c r="AG425" s="22">
        <v>10.95</v>
      </c>
      <c r="AH425" s="22">
        <v>572</v>
      </c>
      <c r="AI425" s="22">
        <v>2.8</v>
      </c>
      <c r="AJ425" s="22">
        <v>97.8</v>
      </c>
      <c r="AK425" s="22">
        <v>7.28</v>
      </c>
      <c r="AL425" s="22">
        <v>72</v>
      </c>
      <c r="AM425" s="22">
        <v>23.1</v>
      </c>
      <c r="AN425" s="22">
        <v>4.8899999999999997</v>
      </c>
      <c r="AO425" s="22">
        <v>19</v>
      </c>
      <c r="AP425" s="22">
        <v>20</v>
      </c>
      <c r="AQ425" s="22">
        <v>5.7</v>
      </c>
      <c r="AR425" s="22">
        <v>0.96</v>
      </c>
      <c r="AS425" s="22">
        <v>3.54</v>
      </c>
      <c r="AT425" s="22">
        <v>6.0000000000000001E-3</v>
      </c>
      <c r="AU425" s="22">
        <v>2.4</v>
      </c>
      <c r="AV425" s="22">
        <v>1.34</v>
      </c>
      <c r="AW425" s="22">
        <v>2.69</v>
      </c>
      <c r="AX425" s="22">
        <v>1.38</v>
      </c>
      <c r="AY425" s="22">
        <v>0.14000000000000001</v>
      </c>
      <c r="AZ425" s="22">
        <v>13.6</v>
      </c>
      <c r="BA425" s="22">
        <v>98.75</v>
      </c>
      <c r="BB425" s="22" t="s">
        <v>78</v>
      </c>
      <c r="BC425" s="22" t="s">
        <v>78</v>
      </c>
      <c r="BD425" s="22" t="s">
        <v>78</v>
      </c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1"/>
      <c r="BR425" s="21"/>
      <c r="BS425" s="21"/>
      <c r="BT425" s="21"/>
      <c r="BU425" s="21"/>
      <c r="BV425" s="21"/>
      <c r="BW425" s="21"/>
      <c r="BX425" s="21"/>
      <c r="BY425" s="21"/>
      <c r="BZ425" s="21"/>
      <c r="CA425" s="21"/>
      <c r="CB425" s="21"/>
      <c r="CC425" s="21"/>
      <c r="CD425" s="21"/>
      <c r="CE425" s="21"/>
      <c r="CF425" s="21"/>
      <c r="CG425" s="21"/>
      <c r="CH425" s="21"/>
      <c r="CI425" s="21"/>
      <c r="CJ425" s="21"/>
      <c r="CK425" s="21"/>
      <c r="CL425" s="21"/>
      <c r="CM425" s="21"/>
      <c r="CN425" s="21"/>
      <c r="CO425" s="21"/>
      <c r="CP425" s="21"/>
      <c r="CQ425" s="21"/>
      <c r="CR425" s="21"/>
      <c r="CS425" s="21"/>
      <c r="CT425" s="21"/>
      <c r="CU425" s="21"/>
      <c r="CV425" s="21"/>
      <c r="CW425" s="21"/>
      <c r="CX425" s="21"/>
      <c r="CY425" s="28"/>
    </row>
    <row r="426" spans="1:103" x14ac:dyDescent="0.2">
      <c r="A426" s="19" t="s">
        <v>459</v>
      </c>
      <c r="B426" s="24">
        <v>70</v>
      </c>
      <c r="C426" s="24">
        <v>71</v>
      </c>
      <c r="D426" s="25" t="s">
        <v>538</v>
      </c>
      <c r="E426" s="25" t="s">
        <v>77</v>
      </c>
      <c r="F426" s="21">
        <v>990051</v>
      </c>
      <c r="G426" s="22">
        <v>2760</v>
      </c>
      <c r="H426" s="22">
        <v>3070</v>
      </c>
      <c r="I426" s="22">
        <v>46</v>
      </c>
      <c r="J426" s="22">
        <v>3.14</v>
      </c>
      <c r="K426" s="22">
        <v>21.8</v>
      </c>
      <c r="L426" s="22">
        <v>9.18</v>
      </c>
      <c r="M426" s="22">
        <v>24.9</v>
      </c>
      <c r="N426" s="22">
        <v>17.600000000000001</v>
      </c>
      <c r="O426" s="22">
        <v>50.1</v>
      </c>
      <c r="P426" s="22">
        <v>2.02</v>
      </c>
      <c r="Q426" s="22">
        <v>3.55</v>
      </c>
      <c r="R426" s="22">
        <v>1685</v>
      </c>
      <c r="S426" s="22">
        <v>1.02</v>
      </c>
      <c r="T426" s="22">
        <v>761</v>
      </c>
      <c r="U426" s="22">
        <v>1030</v>
      </c>
      <c r="V426" s="22">
        <v>316</v>
      </c>
      <c r="W426" s="22">
        <v>105.5</v>
      </c>
      <c r="X426" s="22">
        <v>8.6999999999999993</v>
      </c>
      <c r="Y426" s="22">
        <v>103.5</v>
      </c>
      <c r="Z426" s="22">
        <v>5</v>
      </c>
      <c r="AA426" s="26" t="s">
        <v>97</v>
      </c>
      <c r="AB426" s="22">
        <v>3.4</v>
      </c>
      <c r="AC426" s="22">
        <v>5.59</v>
      </c>
      <c r="AD426" s="22">
        <v>27.3</v>
      </c>
      <c r="AE426" s="22">
        <v>0.8</v>
      </c>
      <c r="AF426" s="22">
        <v>1.29</v>
      </c>
      <c r="AG426" s="22">
        <v>5.08</v>
      </c>
      <c r="AH426" s="22">
        <v>401</v>
      </c>
      <c r="AI426" s="22">
        <v>2</v>
      </c>
      <c r="AJ426" s="22">
        <v>76.099999999999994</v>
      </c>
      <c r="AK426" s="22">
        <v>7.08</v>
      </c>
      <c r="AL426" s="22">
        <v>63</v>
      </c>
      <c r="AM426" s="22">
        <v>21</v>
      </c>
      <c r="AN426" s="22">
        <v>4.42</v>
      </c>
      <c r="AO426" s="22">
        <v>15.65</v>
      </c>
      <c r="AP426" s="22">
        <v>22.7</v>
      </c>
      <c r="AQ426" s="22">
        <v>5.33</v>
      </c>
      <c r="AR426" s="22">
        <v>0.61</v>
      </c>
      <c r="AS426" s="22">
        <v>3.29</v>
      </c>
      <c r="AT426" s="22">
        <v>7.0000000000000001E-3</v>
      </c>
      <c r="AU426" s="22">
        <v>1.23</v>
      </c>
      <c r="AV426" s="22">
        <v>1.54</v>
      </c>
      <c r="AW426" s="22">
        <v>1.84</v>
      </c>
      <c r="AX426" s="22">
        <v>2.02</v>
      </c>
      <c r="AY426" s="22">
        <v>0.3</v>
      </c>
      <c r="AZ426" s="22">
        <v>17.149999999999999</v>
      </c>
      <c r="BA426" s="22">
        <v>97.09</v>
      </c>
      <c r="BB426" s="22" t="s">
        <v>78</v>
      </c>
      <c r="BC426" s="22" t="s">
        <v>78</v>
      </c>
      <c r="BD426" s="22" t="s">
        <v>78</v>
      </c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  <c r="BY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  <c r="CJ426" s="21"/>
      <c r="CK426" s="21"/>
      <c r="CL426" s="21"/>
      <c r="CM426" s="21"/>
      <c r="CN426" s="21"/>
      <c r="CO426" s="21"/>
      <c r="CP426" s="21"/>
      <c r="CQ426" s="21"/>
      <c r="CR426" s="21"/>
      <c r="CS426" s="21"/>
      <c r="CT426" s="21"/>
      <c r="CU426" s="21"/>
      <c r="CV426" s="21"/>
      <c r="CW426" s="21"/>
      <c r="CX426" s="21"/>
      <c r="CY426" s="28"/>
    </row>
    <row r="427" spans="1:103" x14ac:dyDescent="0.2">
      <c r="A427" s="19" t="s">
        <v>459</v>
      </c>
      <c r="B427" s="2" t="s">
        <v>136</v>
      </c>
      <c r="C427" s="2"/>
      <c r="D427" s="27" t="s">
        <v>539</v>
      </c>
      <c r="E427" s="27" t="s">
        <v>107</v>
      </c>
      <c r="F427" s="21">
        <v>990051</v>
      </c>
      <c r="G427" s="22">
        <v>7750</v>
      </c>
      <c r="H427" s="22">
        <v>7800</v>
      </c>
      <c r="I427" s="22">
        <v>49</v>
      </c>
      <c r="J427" s="22">
        <v>1.92</v>
      </c>
      <c r="K427" s="22">
        <v>38.799999999999997</v>
      </c>
      <c r="L427" s="22">
        <v>10.6</v>
      </c>
      <c r="M427" s="22">
        <v>40.1</v>
      </c>
      <c r="N427" s="22">
        <v>12.4</v>
      </c>
      <c r="O427" s="22">
        <v>96.8</v>
      </c>
      <c r="P427" s="22">
        <v>0.79</v>
      </c>
      <c r="Q427" s="22">
        <v>5.53</v>
      </c>
      <c r="R427" s="22">
        <v>6130</v>
      </c>
      <c r="S427" s="22">
        <v>0.84</v>
      </c>
      <c r="T427" s="22">
        <v>323</v>
      </c>
      <c r="U427" s="22">
        <v>1595</v>
      </c>
      <c r="V427" s="22">
        <v>639</v>
      </c>
      <c r="W427" s="22">
        <v>53.3</v>
      </c>
      <c r="X427" s="22">
        <v>8.1999999999999993</v>
      </c>
      <c r="Y427" s="22">
        <v>153.5</v>
      </c>
      <c r="Z427" s="22">
        <v>5</v>
      </c>
      <c r="AA427" s="26" t="s">
        <v>97</v>
      </c>
      <c r="AB427" s="22">
        <v>1.5</v>
      </c>
      <c r="AC427" s="22">
        <v>11.75</v>
      </c>
      <c r="AD427" s="22">
        <v>276</v>
      </c>
      <c r="AE427" s="22">
        <v>0.24</v>
      </c>
      <c r="AF427" s="22">
        <v>1.27</v>
      </c>
      <c r="AG427" s="22">
        <v>2.5299999999999998</v>
      </c>
      <c r="AH427" s="22">
        <v>44</v>
      </c>
      <c r="AI427" s="22">
        <v>2</v>
      </c>
      <c r="AJ427" s="22">
        <v>105.5</v>
      </c>
      <c r="AK427" s="22">
        <v>5.5</v>
      </c>
      <c r="AL427" s="22">
        <v>31</v>
      </c>
      <c r="AM427" s="22">
        <v>24.4</v>
      </c>
      <c r="AN427" s="22">
        <v>6.85</v>
      </c>
      <c r="AO427" s="22">
        <v>8.4700000000000006</v>
      </c>
      <c r="AP427" s="22">
        <v>21</v>
      </c>
      <c r="AQ427" s="22">
        <v>3.68</v>
      </c>
      <c r="AR427" s="22">
        <v>3.29</v>
      </c>
      <c r="AS427" s="22">
        <v>0.86</v>
      </c>
      <c r="AT427" s="22">
        <v>6.0000000000000001E-3</v>
      </c>
      <c r="AU427" s="22">
        <v>0.37</v>
      </c>
      <c r="AV427" s="22">
        <v>1.1599999999999999</v>
      </c>
      <c r="AW427" s="22">
        <v>0.41</v>
      </c>
      <c r="AX427" s="22">
        <v>1.84</v>
      </c>
      <c r="AY427" s="22">
        <v>0.89</v>
      </c>
      <c r="AZ427" s="22">
        <v>23.4</v>
      </c>
      <c r="BA427" s="22">
        <v>96.63</v>
      </c>
      <c r="BB427" s="22"/>
      <c r="BC427" s="22"/>
      <c r="BD427" s="22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  <c r="BY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  <c r="CJ427" s="21"/>
      <c r="CK427" s="21"/>
      <c r="CL427" s="21"/>
      <c r="CM427" s="21"/>
      <c r="CN427" s="21"/>
      <c r="CO427" s="21"/>
      <c r="CP427" s="21"/>
      <c r="CQ427" s="21"/>
      <c r="CR427" s="21"/>
      <c r="CS427" s="21"/>
      <c r="CT427" s="21"/>
      <c r="CU427" s="21"/>
      <c r="CV427" s="21"/>
      <c r="CW427" s="21"/>
      <c r="CX427" s="21"/>
      <c r="CY427" s="28"/>
    </row>
    <row r="428" spans="1:103" x14ac:dyDescent="0.2">
      <c r="A428" s="19" t="s">
        <v>459</v>
      </c>
      <c r="B428" s="24">
        <v>71</v>
      </c>
      <c r="C428" s="24">
        <v>72</v>
      </c>
      <c r="D428" s="25" t="s">
        <v>540</v>
      </c>
      <c r="E428" s="25" t="s">
        <v>77</v>
      </c>
      <c r="F428" s="21">
        <v>990051</v>
      </c>
      <c r="G428" s="22">
        <v>1790</v>
      </c>
      <c r="H428" s="22">
        <v>3440</v>
      </c>
      <c r="I428" s="22">
        <v>19</v>
      </c>
      <c r="J428" s="22">
        <v>0.49</v>
      </c>
      <c r="K428" s="22">
        <v>21.7</v>
      </c>
      <c r="L428" s="22">
        <v>10.15</v>
      </c>
      <c r="M428" s="22">
        <v>24.1</v>
      </c>
      <c r="N428" s="22">
        <v>12.8</v>
      </c>
      <c r="O428" s="22">
        <v>48.9</v>
      </c>
      <c r="P428" s="22">
        <v>0.46</v>
      </c>
      <c r="Q428" s="22">
        <v>3.74</v>
      </c>
      <c r="R428" s="22">
        <v>1920</v>
      </c>
      <c r="S428" s="22">
        <v>1.1000000000000001</v>
      </c>
      <c r="T428" s="22">
        <v>828</v>
      </c>
      <c r="U428" s="22">
        <v>1125</v>
      </c>
      <c r="V428" s="22">
        <v>348</v>
      </c>
      <c r="W428" s="22">
        <v>46.4</v>
      </c>
      <c r="X428" s="22">
        <v>3.1</v>
      </c>
      <c r="Y428" s="22">
        <v>108</v>
      </c>
      <c r="Z428" s="22">
        <v>0.8</v>
      </c>
      <c r="AA428" s="26" t="s">
        <v>97</v>
      </c>
      <c r="AB428" s="22">
        <v>4</v>
      </c>
      <c r="AC428" s="22">
        <v>5.61</v>
      </c>
      <c r="AD428" s="22">
        <v>32.799999999999997</v>
      </c>
      <c r="AE428" s="22">
        <v>0.08</v>
      </c>
      <c r="AF428" s="22">
        <v>1.42</v>
      </c>
      <c r="AG428" s="22">
        <v>11.6</v>
      </c>
      <c r="AH428" s="22">
        <v>81</v>
      </c>
      <c r="AI428" s="22">
        <v>0.9</v>
      </c>
      <c r="AJ428" s="22">
        <v>85.4</v>
      </c>
      <c r="AK428" s="22">
        <v>8.14</v>
      </c>
      <c r="AL428" s="22">
        <v>19</v>
      </c>
      <c r="AM428" s="22">
        <v>18.5</v>
      </c>
      <c r="AN428" s="22">
        <v>4.5199999999999996</v>
      </c>
      <c r="AO428" s="22">
        <v>7.27</v>
      </c>
      <c r="AP428" s="22">
        <v>30.5</v>
      </c>
      <c r="AQ428" s="22">
        <v>1.94</v>
      </c>
      <c r="AR428" s="22">
        <v>0.22</v>
      </c>
      <c r="AS428" s="22">
        <v>3.39</v>
      </c>
      <c r="AT428" s="22">
        <v>2E-3</v>
      </c>
      <c r="AU428" s="22">
        <v>0.13</v>
      </c>
      <c r="AV428" s="22">
        <v>1.72</v>
      </c>
      <c r="AW428" s="22">
        <v>1.2</v>
      </c>
      <c r="AX428" s="22">
        <v>2.0099999999999998</v>
      </c>
      <c r="AY428" s="22">
        <v>0.2</v>
      </c>
      <c r="AZ428" s="22">
        <v>26.1</v>
      </c>
      <c r="BA428" s="22">
        <v>97.7</v>
      </c>
      <c r="BB428" s="22" t="s">
        <v>78</v>
      </c>
      <c r="BC428" s="22" t="s">
        <v>78</v>
      </c>
      <c r="BD428" s="22" t="s">
        <v>78</v>
      </c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  <c r="BY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  <c r="CJ428" s="21"/>
      <c r="CK428" s="21"/>
      <c r="CL428" s="21"/>
      <c r="CM428" s="21"/>
      <c r="CN428" s="21"/>
      <c r="CO428" s="21"/>
      <c r="CP428" s="21"/>
      <c r="CQ428" s="21"/>
      <c r="CR428" s="21"/>
      <c r="CS428" s="21"/>
      <c r="CT428" s="21"/>
      <c r="CU428" s="21"/>
      <c r="CV428" s="21"/>
      <c r="CW428" s="21"/>
      <c r="CX428" s="21"/>
      <c r="CY428" s="28"/>
    </row>
    <row r="429" spans="1:103" x14ac:dyDescent="0.2">
      <c r="A429" s="19" t="s">
        <v>459</v>
      </c>
      <c r="B429" s="24">
        <v>72</v>
      </c>
      <c r="C429" s="24">
        <v>73</v>
      </c>
      <c r="D429" s="25" t="s">
        <v>541</v>
      </c>
      <c r="E429" s="25" t="s">
        <v>77</v>
      </c>
      <c r="F429" s="21">
        <v>990052</v>
      </c>
      <c r="G429" s="22">
        <v>1940</v>
      </c>
      <c r="H429" s="22">
        <v>1800</v>
      </c>
      <c r="I429" s="22">
        <v>39</v>
      </c>
      <c r="J429" s="22">
        <v>1.38</v>
      </c>
      <c r="K429" s="22">
        <v>11.8</v>
      </c>
      <c r="L429" s="22">
        <v>4.7300000000000004</v>
      </c>
      <c r="M429" s="22">
        <v>15.85</v>
      </c>
      <c r="N429" s="22">
        <v>17.8</v>
      </c>
      <c r="O429" s="22">
        <v>29.3</v>
      </c>
      <c r="P429" s="22">
        <v>2.37</v>
      </c>
      <c r="Q429" s="22">
        <v>1.86</v>
      </c>
      <c r="R429" s="22">
        <v>1005</v>
      </c>
      <c r="S429" s="22">
        <v>0.48</v>
      </c>
      <c r="T429" s="22">
        <v>960</v>
      </c>
      <c r="U429" s="22">
        <v>631</v>
      </c>
      <c r="V429" s="22">
        <v>185</v>
      </c>
      <c r="W429" s="22">
        <v>99.8</v>
      </c>
      <c r="X429" s="22">
        <v>9.1</v>
      </c>
      <c r="Y429" s="22">
        <v>62.4</v>
      </c>
      <c r="Z429" s="22">
        <v>2.5</v>
      </c>
      <c r="AA429" s="22">
        <v>5310</v>
      </c>
      <c r="AB429" s="22">
        <v>9.6</v>
      </c>
      <c r="AC429" s="22">
        <v>3.08</v>
      </c>
      <c r="AD429" s="22">
        <v>31.4</v>
      </c>
      <c r="AE429" s="22">
        <v>0.89</v>
      </c>
      <c r="AF429" s="22">
        <v>0.56999999999999995</v>
      </c>
      <c r="AG429" s="22">
        <v>21.1</v>
      </c>
      <c r="AH429" s="22">
        <v>233</v>
      </c>
      <c r="AI429" s="22">
        <v>2.5</v>
      </c>
      <c r="AJ429" s="22">
        <v>38.200000000000003</v>
      </c>
      <c r="AK429" s="22">
        <v>3.42</v>
      </c>
      <c r="AL429" s="22">
        <v>92</v>
      </c>
      <c r="AM429" s="22">
        <v>32.1</v>
      </c>
      <c r="AN429" s="22">
        <v>8.35</v>
      </c>
      <c r="AO429" s="22">
        <v>13</v>
      </c>
      <c r="AP429" s="22">
        <v>14.75</v>
      </c>
      <c r="AQ429" s="22">
        <v>4.38</v>
      </c>
      <c r="AR429" s="22">
        <v>0.89</v>
      </c>
      <c r="AS429" s="22">
        <v>6.3</v>
      </c>
      <c r="AT429" s="22">
        <v>6.0000000000000001E-3</v>
      </c>
      <c r="AU429" s="22">
        <v>1.37</v>
      </c>
      <c r="AV429" s="22">
        <v>1.2</v>
      </c>
      <c r="AW429" s="22">
        <v>0.97</v>
      </c>
      <c r="AX429" s="22">
        <v>0.57999999999999996</v>
      </c>
      <c r="AY429" s="22">
        <v>0.23</v>
      </c>
      <c r="AZ429" s="22">
        <v>12.95</v>
      </c>
      <c r="BA429" s="22">
        <v>97.08</v>
      </c>
      <c r="BB429" s="22" t="s">
        <v>78</v>
      </c>
      <c r="BC429" s="22" t="s">
        <v>78</v>
      </c>
      <c r="BD429" s="22" t="s">
        <v>78</v>
      </c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  <c r="BS429" s="21"/>
      <c r="BT429" s="21"/>
      <c r="BU429" s="21"/>
      <c r="BV429" s="21"/>
      <c r="BW429" s="21"/>
      <c r="BX429" s="21"/>
      <c r="BY429" s="21"/>
      <c r="BZ429" s="21"/>
      <c r="CA429" s="21"/>
      <c r="CB429" s="21"/>
      <c r="CC429" s="21"/>
      <c r="CD429" s="21"/>
      <c r="CE429" s="21"/>
      <c r="CF429" s="21"/>
      <c r="CG429" s="21"/>
      <c r="CH429" s="21"/>
      <c r="CI429" s="21"/>
      <c r="CJ429" s="21"/>
      <c r="CK429" s="21"/>
      <c r="CL429" s="21"/>
      <c r="CM429" s="21"/>
      <c r="CN429" s="21"/>
      <c r="CO429" s="21"/>
      <c r="CP429" s="21"/>
      <c r="CQ429" s="21"/>
      <c r="CR429" s="21"/>
      <c r="CS429" s="21"/>
      <c r="CT429" s="21"/>
      <c r="CU429" s="21"/>
      <c r="CV429" s="21"/>
      <c r="CW429" s="21"/>
      <c r="CX429" s="21"/>
      <c r="CY429" s="28"/>
    </row>
    <row r="430" spans="1:103" x14ac:dyDescent="0.2">
      <c r="A430" s="19" t="s">
        <v>459</v>
      </c>
      <c r="B430" s="3" t="s">
        <v>87</v>
      </c>
      <c r="C430" s="3"/>
      <c r="D430" s="33" t="s">
        <v>542</v>
      </c>
      <c r="E430" s="33" t="s">
        <v>89</v>
      </c>
      <c r="F430" s="21">
        <v>990052</v>
      </c>
      <c r="G430" s="22">
        <v>11.6</v>
      </c>
      <c r="H430" s="22">
        <v>5.8</v>
      </c>
      <c r="I430" s="22">
        <v>14</v>
      </c>
      <c r="J430" s="22">
        <v>0.01</v>
      </c>
      <c r="K430" s="22">
        <v>0.16</v>
      </c>
      <c r="L430" s="22">
        <v>0.08</v>
      </c>
      <c r="M430" s="22">
        <v>0.08</v>
      </c>
      <c r="N430" s="22">
        <v>0.2</v>
      </c>
      <c r="O430" s="22">
        <v>0.32</v>
      </c>
      <c r="P430" s="22" t="s">
        <v>85</v>
      </c>
      <c r="Q430" s="22">
        <v>0.01</v>
      </c>
      <c r="R430" s="22">
        <v>3.6</v>
      </c>
      <c r="S430" s="22" t="s">
        <v>78</v>
      </c>
      <c r="T430" s="22">
        <v>0.66</v>
      </c>
      <c r="U430" s="22">
        <v>2.1</v>
      </c>
      <c r="V430" s="22">
        <v>0.68</v>
      </c>
      <c r="W430" s="22">
        <v>1.2</v>
      </c>
      <c r="X430" s="22">
        <v>0.7</v>
      </c>
      <c r="Y430" s="22">
        <v>0.35</v>
      </c>
      <c r="Z430" s="22" t="s">
        <v>90</v>
      </c>
      <c r="AA430" s="22">
        <v>15.8</v>
      </c>
      <c r="AB430" s="22">
        <v>0.1</v>
      </c>
      <c r="AC430" s="22">
        <v>0.02</v>
      </c>
      <c r="AD430" s="22">
        <v>0.2</v>
      </c>
      <c r="AE430" s="22" t="s">
        <v>78</v>
      </c>
      <c r="AF430" s="22">
        <v>0.01</v>
      </c>
      <c r="AG430" s="22">
        <v>0.05</v>
      </c>
      <c r="AH430" s="22" t="s">
        <v>79</v>
      </c>
      <c r="AI430" s="22">
        <v>0.7</v>
      </c>
      <c r="AJ430" s="22">
        <v>0.6</v>
      </c>
      <c r="AK430" s="22">
        <v>0.04</v>
      </c>
      <c r="AL430" s="22">
        <v>1</v>
      </c>
      <c r="AM430" s="22">
        <v>98</v>
      </c>
      <c r="AN430" s="22">
        <v>0.13</v>
      </c>
      <c r="AO430" s="22">
        <v>1.52</v>
      </c>
      <c r="AP430" s="22">
        <v>0.1</v>
      </c>
      <c r="AQ430" s="22">
        <v>0.06</v>
      </c>
      <c r="AR430" s="22" t="s">
        <v>78</v>
      </c>
      <c r="AS430" s="22">
        <v>0.02</v>
      </c>
      <c r="AT430" s="22">
        <v>2E-3</v>
      </c>
      <c r="AU430" s="22">
        <v>0.01</v>
      </c>
      <c r="AV430" s="22">
        <v>0.02</v>
      </c>
      <c r="AW430" s="22">
        <v>0.01</v>
      </c>
      <c r="AX430" s="22" t="s">
        <v>78</v>
      </c>
      <c r="AY430" s="22" t="s">
        <v>78</v>
      </c>
      <c r="AZ430" s="22">
        <v>0.08</v>
      </c>
      <c r="BA430" s="22">
        <v>99.95</v>
      </c>
      <c r="BB430" s="22" t="s">
        <v>78</v>
      </c>
      <c r="BC430" s="22" t="s">
        <v>78</v>
      </c>
      <c r="BD430" s="22" t="s">
        <v>78</v>
      </c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  <c r="BS430" s="21"/>
      <c r="BT430" s="21"/>
      <c r="BU430" s="21"/>
      <c r="BV430" s="21"/>
      <c r="BW430" s="21"/>
      <c r="BX430" s="21"/>
      <c r="BY430" s="21"/>
      <c r="BZ430" s="21"/>
      <c r="CA430" s="21"/>
      <c r="CB430" s="21"/>
      <c r="CC430" s="21"/>
      <c r="CD430" s="21"/>
      <c r="CE430" s="21"/>
      <c r="CF430" s="21"/>
      <c r="CG430" s="21"/>
      <c r="CH430" s="21"/>
      <c r="CI430" s="21"/>
      <c r="CJ430" s="21"/>
      <c r="CK430" s="21"/>
      <c r="CL430" s="21"/>
      <c r="CM430" s="21"/>
      <c r="CN430" s="21"/>
      <c r="CO430" s="21"/>
      <c r="CP430" s="21"/>
      <c r="CQ430" s="21"/>
      <c r="CR430" s="21"/>
      <c r="CS430" s="21"/>
      <c r="CT430" s="21"/>
      <c r="CU430" s="21"/>
      <c r="CV430" s="21"/>
      <c r="CW430" s="21"/>
      <c r="CX430" s="21"/>
      <c r="CY430" s="28"/>
    </row>
    <row r="431" spans="1:103" x14ac:dyDescent="0.2">
      <c r="A431" s="19" t="s">
        <v>459</v>
      </c>
      <c r="B431" s="24">
        <v>73</v>
      </c>
      <c r="C431" s="24">
        <v>74</v>
      </c>
      <c r="D431" s="25" t="s">
        <v>543</v>
      </c>
      <c r="E431" s="25" t="s">
        <v>77</v>
      </c>
      <c r="F431" s="21">
        <v>990052</v>
      </c>
      <c r="G431" s="22">
        <v>1010</v>
      </c>
      <c r="H431" s="22">
        <v>2780</v>
      </c>
      <c r="I431" s="22">
        <v>70</v>
      </c>
      <c r="J431" s="22">
        <v>1.51</v>
      </c>
      <c r="K431" s="22">
        <v>29.5</v>
      </c>
      <c r="L431" s="22">
        <v>10.9</v>
      </c>
      <c r="M431" s="22">
        <v>27.3</v>
      </c>
      <c r="N431" s="22">
        <v>10</v>
      </c>
      <c r="O431" s="22">
        <v>58.9</v>
      </c>
      <c r="P431" s="22">
        <v>1.94</v>
      </c>
      <c r="Q431" s="22">
        <v>4.76</v>
      </c>
      <c r="R431" s="22">
        <v>1525</v>
      </c>
      <c r="S431" s="22">
        <v>1</v>
      </c>
      <c r="T431" s="22">
        <v>732</v>
      </c>
      <c r="U431" s="22">
        <v>1010</v>
      </c>
      <c r="V431" s="22">
        <v>289</v>
      </c>
      <c r="W431" s="22">
        <v>69.099999999999994</v>
      </c>
      <c r="X431" s="22">
        <v>7.1</v>
      </c>
      <c r="Y431" s="22">
        <v>107</v>
      </c>
      <c r="Z431" s="22">
        <v>4.3</v>
      </c>
      <c r="AA431" s="22">
        <v>4870</v>
      </c>
      <c r="AB431" s="22">
        <v>4.7</v>
      </c>
      <c r="AC431" s="22">
        <v>7.08</v>
      </c>
      <c r="AD431" s="22">
        <v>46</v>
      </c>
      <c r="AE431" s="22">
        <v>0.49</v>
      </c>
      <c r="AF431" s="22">
        <v>1.25</v>
      </c>
      <c r="AG431" s="22">
        <v>6.02</v>
      </c>
      <c r="AH431" s="22">
        <v>275</v>
      </c>
      <c r="AI431" s="22">
        <v>3.1</v>
      </c>
      <c r="AJ431" s="22">
        <v>103</v>
      </c>
      <c r="AK431" s="22">
        <v>6.95</v>
      </c>
      <c r="AL431" s="22">
        <v>63</v>
      </c>
      <c r="AM431" s="22">
        <v>19.7</v>
      </c>
      <c r="AN431" s="22">
        <v>4.71</v>
      </c>
      <c r="AO431" s="22">
        <v>11.25</v>
      </c>
      <c r="AP431" s="22">
        <v>27.4</v>
      </c>
      <c r="AQ431" s="22">
        <v>3.95</v>
      </c>
      <c r="AR431" s="22">
        <v>0.8</v>
      </c>
      <c r="AS431" s="22">
        <v>3.59</v>
      </c>
      <c r="AT431" s="22">
        <v>1.2E-2</v>
      </c>
      <c r="AU431" s="22">
        <v>0.77</v>
      </c>
      <c r="AV431" s="22">
        <v>1.7</v>
      </c>
      <c r="AW431" s="22">
        <v>2.1</v>
      </c>
      <c r="AX431" s="22">
        <v>0.56000000000000005</v>
      </c>
      <c r="AY431" s="22">
        <v>0.11</v>
      </c>
      <c r="AZ431" s="22">
        <v>22.1</v>
      </c>
      <c r="BA431" s="22">
        <v>98.75</v>
      </c>
      <c r="BB431" s="22" t="s">
        <v>78</v>
      </c>
      <c r="BC431" s="22" t="s">
        <v>78</v>
      </c>
      <c r="BD431" s="22" t="s">
        <v>78</v>
      </c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  <c r="BS431" s="21"/>
      <c r="BT431" s="21"/>
      <c r="BU431" s="21"/>
      <c r="BV431" s="21"/>
      <c r="BW431" s="21"/>
      <c r="BX431" s="21"/>
      <c r="BY431" s="21"/>
      <c r="BZ431" s="21"/>
      <c r="CA431" s="21"/>
      <c r="CB431" s="21"/>
      <c r="CC431" s="21"/>
      <c r="CD431" s="21"/>
      <c r="CE431" s="21"/>
      <c r="CF431" s="21"/>
      <c r="CG431" s="21"/>
      <c r="CH431" s="21"/>
      <c r="CI431" s="21"/>
      <c r="CJ431" s="21"/>
      <c r="CK431" s="21"/>
      <c r="CL431" s="21"/>
      <c r="CM431" s="21"/>
      <c r="CN431" s="21"/>
      <c r="CO431" s="21"/>
      <c r="CP431" s="21"/>
      <c r="CQ431" s="21"/>
      <c r="CR431" s="21"/>
      <c r="CS431" s="21"/>
      <c r="CT431" s="21"/>
      <c r="CU431" s="21"/>
      <c r="CV431" s="21"/>
      <c r="CW431" s="21"/>
      <c r="CX431" s="21"/>
      <c r="CY431" s="28"/>
    </row>
    <row r="432" spans="1:103" x14ac:dyDescent="0.2">
      <c r="A432" s="19" t="s">
        <v>459</v>
      </c>
      <c r="B432" s="24">
        <v>74</v>
      </c>
      <c r="C432" s="24">
        <v>75</v>
      </c>
      <c r="D432" s="25" t="s">
        <v>544</v>
      </c>
      <c r="E432" s="25" t="s">
        <v>77</v>
      </c>
      <c r="F432" s="21">
        <v>990052</v>
      </c>
      <c r="G432" s="22">
        <v>1085</v>
      </c>
      <c r="H432" s="22">
        <v>1680</v>
      </c>
      <c r="I432" s="22">
        <v>47</v>
      </c>
      <c r="J432" s="22">
        <v>0.15</v>
      </c>
      <c r="K432" s="22">
        <v>41.6</v>
      </c>
      <c r="L432" s="22">
        <v>13.7</v>
      </c>
      <c r="M432" s="22">
        <v>28.1</v>
      </c>
      <c r="N432" s="22">
        <v>8.1</v>
      </c>
      <c r="O432" s="22">
        <v>63.1</v>
      </c>
      <c r="P432" s="22">
        <v>1.36</v>
      </c>
      <c r="Q432" s="22">
        <v>6.64</v>
      </c>
      <c r="R432" s="22">
        <v>932</v>
      </c>
      <c r="S432" s="22">
        <v>0.99</v>
      </c>
      <c r="T432" s="22">
        <v>344</v>
      </c>
      <c r="U432" s="22">
        <v>675</v>
      </c>
      <c r="V432" s="22">
        <v>182.5</v>
      </c>
      <c r="W432" s="22">
        <v>17.5</v>
      </c>
      <c r="X432" s="22">
        <v>10</v>
      </c>
      <c r="Y432" s="22">
        <v>90.9</v>
      </c>
      <c r="Z432" s="22">
        <v>3.2</v>
      </c>
      <c r="AA432" s="22">
        <v>3380</v>
      </c>
      <c r="AB432" s="22">
        <v>2</v>
      </c>
      <c r="AC432" s="22">
        <v>8.2100000000000009</v>
      </c>
      <c r="AD432" s="22">
        <v>44.4</v>
      </c>
      <c r="AE432" s="22">
        <v>0.63</v>
      </c>
      <c r="AF432" s="22">
        <v>1.62</v>
      </c>
      <c r="AG432" s="22">
        <v>7.12</v>
      </c>
      <c r="AH432" s="22">
        <v>209</v>
      </c>
      <c r="AI432" s="22">
        <v>2.7</v>
      </c>
      <c r="AJ432" s="22">
        <v>151.5</v>
      </c>
      <c r="AK432" s="22">
        <v>7.1</v>
      </c>
      <c r="AL432" s="22">
        <v>40</v>
      </c>
      <c r="AM432" s="22">
        <v>16.649999999999999</v>
      </c>
      <c r="AN432" s="22">
        <v>3.12</v>
      </c>
      <c r="AO432" s="22">
        <v>12.35</v>
      </c>
      <c r="AP432" s="22">
        <v>29.3</v>
      </c>
      <c r="AQ432" s="22">
        <v>3.69</v>
      </c>
      <c r="AR432" s="22">
        <v>0.36</v>
      </c>
      <c r="AS432" s="22">
        <v>1.06</v>
      </c>
      <c r="AT432" s="22">
        <v>7.0000000000000001E-3</v>
      </c>
      <c r="AU432" s="22">
        <v>0.97</v>
      </c>
      <c r="AV432" s="22">
        <v>1.68</v>
      </c>
      <c r="AW432" s="22">
        <v>1.56</v>
      </c>
      <c r="AX432" s="22">
        <v>0.38</v>
      </c>
      <c r="AY432" s="22">
        <v>0.12</v>
      </c>
      <c r="AZ432" s="22">
        <v>28.2</v>
      </c>
      <c r="BA432" s="22">
        <v>99.45</v>
      </c>
      <c r="BB432" s="22" t="s">
        <v>78</v>
      </c>
      <c r="BC432" s="22" t="s">
        <v>78</v>
      </c>
      <c r="BD432" s="22" t="s">
        <v>78</v>
      </c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  <c r="BS432" s="21"/>
      <c r="BT432" s="21"/>
      <c r="BU432" s="21"/>
      <c r="BV432" s="21"/>
      <c r="BW432" s="21"/>
      <c r="BX432" s="21"/>
      <c r="BY432" s="21"/>
      <c r="BZ432" s="21"/>
      <c r="CA432" s="21"/>
      <c r="CB432" s="21"/>
      <c r="CC432" s="21"/>
      <c r="CD432" s="21"/>
      <c r="CE432" s="21"/>
      <c r="CF432" s="21"/>
      <c r="CG432" s="21"/>
      <c r="CH432" s="21"/>
      <c r="CI432" s="21"/>
      <c r="CJ432" s="21"/>
      <c r="CK432" s="21"/>
      <c r="CL432" s="21"/>
      <c r="CM432" s="21"/>
      <c r="CN432" s="21"/>
      <c r="CO432" s="21"/>
      <c r="CP432" s="21"/>
      <c r="CQ432" s="21"/>
      <c r="CR432" s="21"/>
      <c r="CS432" s="21"/>
      <c r="CT432" s="21"/>
      <c r="CU432" s="21"/>
      <c r="CV432" s="21"/>
      <c r="CW432" s="21"/>
      <c r="CX432" s="21"/>
      <c r="CY432" s="28"/>
    </row>
    <row r="433" spans="1:103" x14ac:dyDescent="0.2">
      <c r="A433" s="19" t="s">
        <v>459</v>
      </c>
      <c r="B433" s="24">
        <v>75</v>
      </c>
      <c r="C433" s="24">
        <v>76</v>
      </c>
      <c r="D433" s="25" t="s">
        <v>545</v>
      </c>
      <c r="E433" s="25" t="s">
        <v>77</v>
      </c>
      <c r="F433" s="21">
        <v>990052</v>
      </c>
      <c r="G433" s="22">
        <v>567</v>
      </c>
      <c r="H433" s="22">
        <v>1700</v>
      </c>
      <c r="I433" s="22">
        <v>24</v>
      </c>
      <c r="J433" s="22">
        <v>0.09</v>
      </c>
      <c r="K433" s="22">
        <v>43.5</v>
      </c>
      <c r="L433" s="22">
        <v>15.5</v>
      </c>
      <c r="M433" s="22">
        <v>30.1</v>
      </c>
      <c r="N433" s="22">
        <v>6</v>
      </c>
      <c r="O433" s="22">
        <v>69.099999999999994</v>
      </c>
      <c r="P433" s="22">
        <v>0.53</v>
      </c>
      <c r="Q433" s="22">
        <v>6.85</v>
      </c>
      <c r="R433" s="22">
        <v>953</v>
      </c>
      <c r="S433" s="22">
        <v>0.99</v>
      </c>
      <c r="T433" s="22">
        <v>220</v>
      </c>
      <c r="U433" s="22">
        <v>689</v>
      </c>
      <c r="V433" s="22">
        <v>185</v>
      </c>
      <c r="W433" s="22">
        <v>5.2</v>
      </c>
      <c r="X433" s="22">
        <v>4.5999999999999996</v>
      </c>
      <c r="Y433" s="22">
        <v>95.2</v>
      </c>
      <c r="Z433" s="22">
        <v>0.7</v>
      </c>
      <c r="AA433" s="22">
        <v>3660</v>
      </c>
      <c r="AB433" s="22">
        <v>0.9</v>
      </c>
      <c r="AC433" s="22">
        <v>8.94</v>
      </c>
      <c r="AD433" s="22">
        <v>37.799999999999997</v>
      </c>
      <c r="AE433" s="22">
        <v>0.12</v>
      </c>
      <c r="AF433" s="22">
        <v>1.62</v>
      </c>
      <c r="AG433" s="22">
        <v>5.87</v>
      </c>
      <c r="AH433" s="22">
        <v>87</v>
      </c>
      <c r="AI433" s="22">
        <v>1.1000000000000001</v>
      </c>
      <c r="AJ433" s="22">
        <v>159</v>
      </c>
      <c r="AK433" s="22">
        <v>7.55</v>
      </c>
      <c r="AL433" s="22">
        <v>19</v>
      </c>
      <c r="AM433" s="22">
        <v>10.199999999999999</v>
      </c>
      <c r="AN433" s="22">
        <v>1.9</v>
      </c>
      <c r="AO433" s="22">
        <v>10.6</v>
      </c>
      <c r="AP433" s="22">
        <v>36.6</v>
      </c>
      <c r="AQ433" s="22">
        <v>2.95</v>
      </c>
      <c r="AR433" s="22">
        <v>0.11</v>
      </c>
      <c r="AS433" s="22">
        <v>0.25</v>
      </c>
      <c r="AT433" s="22">
        <v>4.0000000000000001E-3</v>
      </c>
      <c r="AU433" s="22">
        <v>0.17</v>
      </c>
      <c r="AV433" s="22">
        <v>1.76</v>
      </c>
      <c r="AW433" s="22">
        <v>0.97</v>
      </c>
      <c r="AX433" s="22">
        <v>0.42</v>
      </c>
      <c r="AY433" s="22">
        <v>7.0000000000000007E-2</v>
      </c>
      <c r="AZ433" s="22">
        <v>31.6</v>
      </c>
      <c r="BA433" s="22">
        <v>97.6</v>
      </c>
      <c r="BB433" s="22" t="s">
        <v>78</v>
      </c>
      <c r="BC433" s="22" t="s">
        <v>78</v>
      </c>
      <c r="BD433" s="22" t="s">
        <v>78</v>
      </c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  <c r="BS433" s="21"/>
      <c r="BT433" s="21"/>
      <c r="BU433" s="21"/>
      <c r="BV433" s="21"/>
      <c r="BW433" s="21"/>
      <c r="BX433" s="21"/>
      <c r="BY433" s="21"/>
      <c r="BZ433" s="21"/>
      <c r="CA433" s="21"/>
      <c r="CB433" s="21"/>
      <c r="CC433" s="21"/>
      <c r="CD433" s="21"/>
      <c r="CE433" s="21"/>
      <c r="CF433" s="21"/>
      <c r="CG433" s="21"/>
      <c r="CH433" s="21"/>
      <c r="CI433" s="21"/>
      <c r="CJ433" s="21"/>
      <c r="CK433" s="21"/>
      <c r="CL433" s="21"/>
      <c r="CM433" s="21"/>
      <c r="CN433" s="21"/>
      <c r="CO433" s="21"/>
      <c r="CP433" s="21"/>
      <c r="CQ433" s="21"/>
      <c r="CR433" s="21"/>
      <c r="CS433" s="21"/>
      <c r="CT433" s="21"/>
      <c r="CU433" s="21"/>
      <c r="CV433" s="21"/>
      <c r="CW433" s="21"/>
      <c r="CX433" s="21"/>
      <c r="CY433" s="28"/>
    </row>
    <row r="434" spans="1:103" x14ac:dyDescent="0.2">
      <c r="A434" s="19" t="s">
        <v>459</v>
      </c>
      <c r="B434" s="24">
        <v>76</v>
      </c>
      <c r="C434" s="24">
        <v>77</v>
      </c>
      <c r="D434" s="25" t="s">
        <v>546</v>
      </c>
      <c r="E434" s="25" t="s">
        <v>77</v>
      </c>
      <c r="F434" s="21">
        <v>990052</v>
      </c>
      <c r="G434" s="22">
        <v>3910</v>
      </c>
      <c r="H434" s="22">
        <v>1320</v>
      </c>
      <c r="I434" s="22">
        <v>80</v>
      </c>
      <c r="J434" s="22">
        <v>2.95</v>
      </c>
      <c r="K434" s="22">
        <v>33.299999999999997</v>
      </c>
      <c r="L434" s="22">
        <v>12</v>
      </c>
      <c r="M434" s="22">
        <v>22.5</v>
      </c>
      <c r="N434" s="22">
        <v>17.8</v>
      </c>
      <c r="O434" s="22">
        <v>50.6</v>
      </c>
      <c r="P434" s="22">
        <v>7.11</v>
      </c>
      <c r="Q434" s="22">
        <v>5.15</v>
      </c>
      <c r="R434" s="22">
        <v>732</v>
      </c>
      <c r="S434" s="22">
        <v>0.8</v>
      </c>
      <c r="T434" s="22">
        <v>389</v>
      </c>
      <c r="U434" s="22">
        <v>525</v>
      </c>
      <c r="V434" s="22">
        <v>142</v>
      </c>
      <c r="W434" s="22">
        <v>105.5</v>
      </c>
      <c r="X434" s="22">
        <v>15.8</v>
      </c>
      <c r="Y434" s="22">
        <v>70.5</v>
      </c>
      <c r="Z434" s="22">
        <v>3.6</v>
      </c>
      <c r="AA434" s="22">
        <v>2520</v>
      </c>
      <c r="AB434" s="22">
        <v>5.9</v>
      </c>
      <c r="AC434" s="22">
        <v>6.55</v>
      </c>
      <c r="AD434" s="22">
        <v>33.6</v>
      </c>
      <c r="AE434" s="22">
        <v>1.58</v>
      </c>
      <c r="AF434" s="22">
        <v>1.32</v>
      </c>
      <c r="AG434" s="22">
        <v>6.84</v>
      </c>
      <c r="AH434" s="22">
        <v>408</v>
      </c>
      <c r="AI434" s="22">
        <v>2</v>
      </c>
      <c r="AJ434" s="22">
        <v>116</v>
      </c>
      <c r="AK434" s="22">
        <v>5.67</v>
      </c>
      <c r="AL434" s="22">
        <v>328</v>
      </c>
      <c r="AM434" s="22">
        <v>22.9</v>
      </c>
      <c r="AN434" s="22">
        <v>6.56</v>
      </c>
      <c r="AO434" s="22">
        <v>13.75</v>
      </c>
      <c r="AP434" s="22">
        <v>23.3</v>
      </c>
      <c r="AQ434" s="22">
        <v>3.72</v>
      </c>
      <c r="AR434" s="22">
        <v>0.5</v>
      </c>
      <c r="AS434" s="22">
        <v>3.8</v>
      </c>
      <c r="AT434" s="22">
        <v>1.0999999999999999E-2</v>
      </c>
      <c r="AU434" s="22">
        <v>2.36</v>
      </c>
      <c r="AV434" s="22">
        <v>1.08</v>
      </c>
      <c r="AW434" s="22">
        <v>1.6</v>
      </c>
      <c r="AX434" s="22">
        <v>0.28000000000000003</v>
      </c>
      <c r="AY434" s="22">
        <v>0.44</v>
      </c>
      <c r="AZ434" s="22">
        <v>18.600000000000001</v>
      </c>
      <c r="BA434" s="22">
        <v>98.9</v>
      </c>
      <c r="BB434" s="22" t="s">
        <v>78</v>
      </c>
      <c r="BC434" s="22" t="s">
        <v>78</v>
      </c>
      <c r="BD434" s="22" t="s">
        <v>78</v>
      </c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  <c r="BS434" s="21"/>
      <c r="BT434" s="21"/>
      <c r="BU434" s="21"/>
      <c r="BV434" s="21"/>
      <c r="BW434" s="21"/>
      <c r="BX434" s="21"/>
      <c r="BY434" s="21"/>
      <c r="BZ434" s="21"/>
      <c r="CA434" s="21"/>
      <c r="CB434" s="21"/>
      <c r="CC434" s="21"/>
      <c r="CD434" s="21"/>
      <c r="CE434" s="21"/>
      <c r="CF434" s="21"/>
      <c r="CG434" s="21"/>
      <c r="CH434" s="21"/>
      <c r="CI434" s="21"/>
      <c r="CJ434" s="21"/>
      <c r="CK434" s="21"/>
      <c r="CL434" s="21"/>
      <c r="CM434" s="21"/>
      <c r="CN434" s="21"/>
      <c r="CO434" s="21"/>
      <c r="CP434" s="21"/>
      <c r="CQ434" s="21"/>
      <c r="CR434" s="21"/>
      <c r="CS434" s="21"/>
      <c r="CT434" s="21"/>
      <c r="CU434" s="21"/>
      <c r="CV434" s="21"/>
      <c r="CW434" s="21"/>
      <c r="CX434" s="21"/>
      <c r="CY434" s="28"/>
    </row>
    <row r="435" spans="1:103" x14ac:dyDescent="0.2">
      <c r="A435" s="19" t="s">
        <v>459</v>
      </c>
      <c r="B435" s="24">
        <v>77</v>
      </c>
      <c r="C435" s="24">
        <v>78</v>
      </c>
      <c r="D435" s="25" t="s">
        <v>547</v>
      </c>
      <c r="E435" s="25" t="s">
        <v>77</v>
      </c>
      <c r="F435" s="21">
        <v>990052</v>
      </c>
      <c r="G435" s="22">
        <v>2490</v>
      </c>
      <c r="H435" s="22">
        <v>1240</v>
      </c>
      <c r="I435" s="22">
        <v>52</v>
      </c>
      <c r="J435" s="22">
        <v>2.27</v>
      </c>
      <c r="K435" s="22">
        <v>12.45</v>
      </c>
      <c r="L435" s="22">
        <v>5.26</v>
      </c>
      <c r="M435" s="22">
        <v>10.4</v>
      </c>
      <c r="N435" s="22">
        <v>19.2</v>
      </c>
      <c r="O435" s="22">
        <v>22.8</v>
      </c>
      <c r="P435" s="22">
        <v>1.97</v>
      </c>
      <c r="Q435" s="22">
        <v>2.1800000000000002</v>
      </c>
      <c r="R435" s="22">
        <v>732</v>
      </c>
      <c r="S435" s="22">
        <v>0.56000000000000005</v>
      </c>
      <c r="T435" s="22">
        <v>461</v>
      </c>
      <c r="U435" s="22">
        <v>400</v>
      </c>
      <c r="V435" s="22">
        <v>121</v>
      </c>
      <c r="W435" s="22">
        <v>114</v>
      </c>
      <c r="X435" s="22">
        <v>8.9</v>
      </c>
      <c r="Y435" s="22">
        <v>40.5</v>
      </c>
      <c r="Z435" s="22">
        <v>3.6</v>
      </c>
      <c r="AA435" s="22">
        <v>2010</v>
      </c>
      <c r="AB435" s="22">
        <v>6.3</v>
      </c>
      <c r="AC435" s="22">
        <v>2.75</v>
      </c>
      <c r="AD435" s="22">
        <v>25.8</v>
      </c>
      <c r="AE435" s="22">
        <v>1.0900000000000001</v>
      </c>
      <c r="AF435" s="22">
        <v>0.66</v>
      </c>
      <c r="AG435" s="22">
        <v>6.14</v>
      </c>
      <c r="AH435" s="22">
        <v>257</v>
      </c>
      <c r="AI435" s="22">
        <v>4.3</v>
      </c>
      <c r="AJ435" s="22">
        <v>49.9</v>
      </c>
      <c r="AK435" s="22">
        <v>3.7</v>
      </c>
      <c r="AL435" s="22">
        <v>80</v>
      </c>
      <c r="AM435" s="22">
        <v>32.9</v>
      </c>
      <c r="AN435" s="22">
        <v>8.7200000000000006</v>
      </c>
      <c r="AO435" s="22">
        <v>12.95</v>
      </c>
      <c r="AP435" s="22">
        <v>14.05</v>
      </c>
      <c r="AQ435" s="22">
        <v>4.58</v>
      </c>
      <c r="AR435" s="22">
        <v>0.37</v>
      </c>
      <c r="AS435" s="22">
        <v>6.24</v>
      </c>
      <c r="AT435" s="22">
        <v>7.0000000000000001E-3</v>
      </c>
      <c r="AU435" s="22">
        <v>1.54</v>
      </c>
      <c r="AV435" s="22">
        <v>1</v>
      </c>
      <c r="AW435" s="22">
        <v>0.99</v>
      </c>
      <c r="AX435" s="22">
        <v>0.22</v>
      </c>
      <c r="AY435" s="22">
        <v>0.28000000000000003</v>
      </c>
      <c r="AZ435" s="22">
        <v>14.55</v>
      </c>
      <c r="BA435" s="22">
        <v>98.4</v>
      </c>
      <c r="BB435" s="22" t="s">
        <v>78</v>
      </c>
      <c r="BC435" s="22" t="s">
        <v>78</v>
      </c>
      <c r="BD435" s="22" t="s">
        <v>78</v>
      </c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  <c r="BS435" s="21"/>
      <c r="BT435" s="21"/>
      <c r="BU435" s="21"/>
      <c r="BV435" s="21"/>
      <c r="BW435" s="21"/>
      <c r="BX435" s="21"/>
      <c r="BY435" s="21"/>
      <c r="BZ435" s="21"/>
      <c r="CA435" s="21"/>
      <c r="CB435" s="21"/>
      <c r="CC435" s="21"/>
      <c r="CD435" s="21"/>
      <c r="CE435" s="21"/>
      <c r="CF435" s="21"/>
      <c r="CG435" s="21"/>
      <c r="CH435" s="21"/>
      <c r="CI435" s="21"/>
      <c r="CJ435" s="21"/>
      <c r="CK435" s="21"/>
      <c r="CL435" s="21"/>
      <c r="CM435" s="21"/>
      <c r="CN435" s="21"/>
      <c r="CO435" s="21"/>
      <c r="CP435" s="21"/>
      <c r="CQ435" s="21"/>
      <c r="CR435" s="21"/>
      <c r="CS435" s="21"/>
      <c r="CT435" s="21"/>
      <c r="CU435" s="21"/>
      <c r="CV435" s="21"/>
      <c r="CW435" s="21"/>
      <c r="CX435" s="21"/>
      <c r="CY435" s="28"/>
    </row>
    <row r="436" spans="1:103" x14ac:dyDescent="0.2">
      <c r="A436" s="19" t="s">
        <v>459</v>
      </c>
      <c r="B436" s="24">
        <v>78</v>
      </c>
      <c r="C436" s="24">
        <v>79</v>
      </c>
      <c r="D436" s="25" t="s">
        <v>548</v>
      </c>
      <c r="E436" s="25" t="s">
        <v>77</v>
      </c>
      <c r="F436" s="21">
        <v>990052</v>
      </c>
      <c r="G436" s="22">
        <v>5660</v>
      </c>
      <c r="H436" s="22">
        <v>1190</v>
      </c>
      <c r="I436" s="22">
        <v>90</v>
      </c>
      <c r="J436" s="22">
        <v>3.35</v>
      </c>
      <c r="K436" s="22">
        <v>14.7</v>
      </c>
      <c r="L436" s="22">
        <v>5.88</v>
      </c>
      <c r="M436" s="22">
        <v>11.4</v>
      </c>
      <c r="N436" s="22">
        <v>19.399999999999999</v>
      </c>
      <c r="O436" s="22">
        <v>25.3</v>
      </c>
      <c r="P436" s="22">
        <v>3.15</v>
      </c>
      <c r="Q436" s="22">
        <v>2.56</v>
      </c>
      <c r="R436" s="22">
        <v>753</v>
      </c>
      <c r="S436" s="22">
        <v>0.56000000000000005</v>
      </c>
      <c r="T436" s="22">
        <v>563</v>
      </c>
      <c r="U436" s="22">
        <v>376</v>
      </c>
      <c r="V436" s="22">
        <v>117</v>
      </c>
      <c r="W436" s="22">
        <v>113.5</v>
      </c>
      <c r="X436" s="22">
        <v>9.4</v>
      </c>
      <c r="Y436" s="22">
        <v>42</v>
      </c>
      <c r="Z436" s="22">
        <v>4</v>
      </c>
      <c r="AA436" s="22">
        <v>1880</v>
      </c>
      <c r="AB436" s="22">
        <v>6.2</v>
      </c>
      <c r="AC436" s="22">
        <v>3.18</v>
      </c>
      <c r="AD436" s="22">
        <v>24.9</v>
      </c>
      <c r="AE436" s="22">
        <v>1.08</v>
      </c>
      <c r="AF436" s="22">
        <v>0.74</v>
      </c>
      <c r="AG436" s="22">
        <v>10.25</v>
      </c>
      <c r="AH436" s="22">
        <v>325</v>
      </c>
      <c r="AI436" s="22">
        <v>3.3</v>
      </c>
      <c r="AJ436" s="22">
        <v>54.7</v>
      </c>
      <c r="AK436" s="22">
        <v>3.71</v>
      </c>
      <c r="AL436" s="22">
        <v>119</v>
      </c>
      <c r="AM436" s="22">
        <v>32.799999999999997</v>
      </c>
      <c r="AN436" s="22">
        <v>7.38</v>
      </c>
      <c r="AO436" s="22">
        <v>12.65</v>
      </c>
      <c r="AP436" s="22">
        <v>15.95</v>
      </c>
      <c r="AQ436" s="22">
        <v>4.91</v>
      </c>
      <c r="AR436" s="22">
        <v>0.54</v>
      </c>
      <c r="AS436" s="22">
        <v>5.62</v>
      </c>
      <c r="AT436" s="22">
        <v>1.2E-2</v>
      </c>
      <c r="AU436" s="22">
        <v>1.54</v>
      </c>
      <c r="AV436" s="22">
        <v>0.79</v>
      </c>
      <c r="AW436" s="22">
        <v>0.93</v>
      </c>
      <c r="AX436" s="22">
        <v>0.21</v>
      </c>
      <c r="AY436" s="22">
        <v>0.67</v>
      </c>
      <c r="AZ436" s="22">
        <v>14.05</v>
      </c>
      <c r="BA436" s="22">
        <v>98.05</v>
      </c>
      <c r="BB436" s="22">
        <v>0.01</v>
      </c>
      <c r="BC436" s="22" t="s">
        <v>78</v>
      </c>
      <c r="BD436" s="22" t="s">
        <v>78</v>
      </c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  <c r="BY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  <c r="CJ436" s="21"/>
      <c r="CK436" s="21"/>
      <c r="CL436" s="21"/>
      <c r="CM436" s="21"/>
      <c r="CN436" s="21"/>
      <c r="CO436" s="21"/>
      <c r="CP436" s="21"/>
      <c r="CQ436" s="21"/>
      <c r="CR436" s="21"/>
      <c r="CS436" s="21"/>
      <c r="CT436" s="21"/>
      <c r="CU436" s="21"/>
      <c r="CV436" s="21"/>
      <c r="CW436" s="21"/>
      <c r="CX436" s="21"/>
      <c r="CY436" s="28"/>
    </row>
    <row r="437" spans="1:103" x14ac:dyDescent="0.2">
      <c r="A437" s="19" t="s">
        <v>459</v>
      </c>
      <c r="B437" s="24">
        <v>79</v>
      </c>
      <c r="C437" s="24">
        <v>80</v>
      </c>
      <c r="D437" s="25" t="s">
        <v>549</v>
      </c>
      <c r="E437" s="25" t="s">
        <v>77</v>
      </c>
      <c r="F437" s="21">
        <v>990052</v>
      </c>
      <c r="G437" s="26" t="s">
        <v>97</v>
      </c>
      <c r="H437" s="22">
        <v>1015</v>
      </c>
      <c r="I437" s="22">
        <v>83</v>
      </c>
      <c r="J437" s="22">
        <v>5.85</v>
      </c>
      <c r="K437" s="22">
        <v>17</v>
      </c>
      <c r="L437" s="22">
        <v>7.09</v>
      </c>
      <c r="M437" s="22">
        <v>11.55</v>
      </c>
      <c r="N437" s="22">
        <v>19.2</v>
      </c>
      <c r="O437" s="22">
        <v>28.7</v>
      </c>
      <c r="P437" s="22">
        <v>9.6</v>
      </c>
      <c r="Q437" s="22">
        <v>3.33</v>
      </c>
      <c r="R437" s="22">
        <v>538</v>
      </c>
      <c r="S437" s="22">
        <v>0.52</v>
      </c>
      <c r="T437" s="22">
        <v>516</v>
      </c>
      <c r="U437" s="22">
        <v>332</v>
      </c>
      <c r="V437" s="22">
        <v>96.7</v>
      </c>
      <c r="W437" s="22">
        <v>125.5</v>
      </c>
      <c r="X437" s="22">
        <v>21.4</v>
      </c>
      <c r="Y437" s="22">
        <v>46.6</v>
      </c>
      <c r="Z437" s="22">
        <v>4.5</v>
      </c>
      <c r="AA437" s="22">
        <v>1790</v>
      </c>
      <c r="AB437" s="22">
        <v>13.1</v>
      </c>
      <c r="AC437" s="22">
        <v>3.74</v>
      </c>
      <c r="AD437" s="22">
        <v>25.6</v>
      </c>
      <c r="AE437" s="22">
        <v>2.23</v>
      </c>
      <c r="AF437" s="22">
        <v>0.89</v>
      </c>
      <c r="AG437" s="22">
        <v>4.63</v>
      </c>
      <c r="AH437" s="22">
        <v>511</v>
      </c>
      <c r="AI437" s="22">
        <v>3.7</v>
      </c>
      <c r="AJ437" s="22">
        <v>70.3</v>
      </c>
      <c r="AK437" s="22">
        <v>4.68</v>
      </c>
      <c r="AL437" s="22">
        <v>444</v>
      </c>
      <c r="AM437" s="22">
        <v>29.2</v>
      </c>
      <c r="AN437" s="22">
        <v>6.69</v>
      </c>
      <c r="AO437" s="22">
        <v>16.2</v>
      </c>
      <c r="AP437" s="22">
        <v>16.149999999999999</v>
      </c>
      <c r="AQ437" s="22">
        <v>6.4</v>
      </c>
      <c r="AR437" s="22">
        <v>1.22</v>
      </c>
      <c r="AS437" s="22">
        <v>5.04</v>
      </c>
      <c r="AT437" s="22">
        <v>1.2999999999999999E-2</v>
      </c>
      <c r="AU437" s="22">
        <v>3.79</v>
      </c>
      <c r="AV437" s="22">
        <v>0.81</v>
      </c>
      <c r="AW437" s="22">
        <v>1.7</v>
      </c>
      <c r="AX437" s="22">
        <v>0.19</v>
      </c>
      <c r="AY437" s="22">
        <v>1.18</v>
      </c>
      <c r="AZ437" s="22">
        <v>10.55</v>
      </c>
      <c r="BA437" s="22">
        <v>99.13</v>
      </c>
      <c r="BB437" s="22" t="s">
        <v>78</v>
      </c>
      <c r="BC437" s="22" t="s">
        <v>78</v>
      </c>
      <c r="BD437" s="22" t="s">
        <v>78</v>
      </c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  <c r="CJ437" s="21"/>
      <c r="CK437" s="21"/>
      <c r="CL437" s="21"/>
      <c r="CM437" s="21"/>
      <c r="CN437" s="21"/>
      <c r="CO437" s="21"/>
      <c r="CP437" s="21"/>
      <c r="CQ437" s="21"/>
      <c r="CR437" s="21"/>
      <c r="CS437" s="21"/>
      <c r="CT437" s="21"/>
      <c r="CU437" s="21"/>
      <c r="CV437" s="21"/>
      <c r="CW437" s="21"/>
      <c r="CX437" s="21"/>
      <c r="CY437" s="28"/>
    </row>
    <row r="438" spans="1:103" x14ac:dyDescent="0.2">
      <c r="A438" s="19" t="s">
        <v>459</v>
      </c>
      <c r="B438" s="24">
        <v>80</v>
      </c>
      <c r="C438" s="24">
        <v>81</v>
      </c>
      <c r="D438" s="25" t="s">
        <v>550</v>
      </c>
      <c r="E438" s="25" t="s">
        <v>77</v>
      </c>
      <c r="F438" s="21">
        <v>990052</v>
      </c>
      <c r="G438" s="22">
        <v>4350</v>
      </c>
      <c r="H438" s="22">
        <v>1450</v>
      </c>
      <c r="I438" s="22">
        <v>51</v>
      </c>
      <c r="J438" s="22">
        <v>4.8099999999999996</v>
      </c>
      <c r="K438" s="22">
        <v>26.2</v>
      </c>
      <c r="L438" s="22">
        <v>11.4</v>
      </c>
      <c r="M438" s="22">
        <v>16.3</v>
      </c>
      <c r="N438" s="22">
        <v>14.2</v>
      </c>
      <c r="O438" s="22">
        <v>42.2</v>
      </c>
      <c r="P438" s="22">
        <v>8.75</v>
      </c>
      <c r="Q438" s="22">
        <v>4.71</v>
      </c>
      <c r="R438" s="22">
        <v>895</v>
      </c>
      <c r="S438" s="22">
        <v>0.88</v>
      </c>
      <c r="T438" s="22">
        <v>511</v>
      </c>
      <c r="U438" s="22">
        <v>466</v>
      </c>
      <c r="V438" s="22">
        <v>140.5</v>
      </c>
      <c r="W438" s="22">
        <v>86.3</v>
      </c>
      <c r="X438" s="22">
        <v>25.2</v>
      </c>
      <c r="Y438" s="22">
        <v>61.9</v>
      </c>
      <c r="Z438" s="22">
        <v>5.3</v>
      </c>
      <c r="AA438" s="22">
        <v>2490</v>
      </c>
      <c r="AB438" s="22">
        <v>10.6</v>
      </c>
      <c r="AC438" s="22">
        <v>5.53</v>
      </c>
      <c r="AD438" s="22">
        <v>31.1</v>
      </c>
      <c r="AE438" s="22">
        <v>2</v>
      </c>
      <c r="AF438" s="22">
        <v>1.25</v>
      </c>
      <c r="AG438" s="22">
        <v>4.1100000000000003</v>
      </c>
      <c r="AH438" s="22">
        <v>592</v>
      </c>
      <c r="AI438" s="22">
        <v>2.4</v>
      </c>
      <c r="AJ438" s="22">
        <v>112.5</v>
      </c>
      <c r="AK438" s="22">
        <v>5.9</v>
      </c>
      <c r="AL438" s="22">
        <v>380</v>
      </c>
      <c r="AM438" s="22">
        <v>22.4</v>
      </c>
      <c r="AN438" s="22">
        <v>4.2</v>
      </c>
      <c r="AO438" s="22">
        <v>16.149999999999999</v>
      </c>
      <c r="AP438" s="22">
        <v>20.2</v>
      </c>
      <c r="AQ438" s="22">
        <v>5.98</v>
      </c>
      <c r="AR438" s="22">
        <v>1.99</v>
      </c>
      <c r="AS438" s="22">
        <v>3.26</v>
      </c>
      <c r="AT438" s="22">
        <v>8.9999999999999993E-3</v>
      </c>
      <c r="AU438" s="22">
        <v>3.65</v>
      </c>
      <c r="AV438" s="22">
        <v>0.96</v>
      </c>
      <c r="AW438" s="22">
        <v>2.09</v>
      </c>
      <c r="AX438" s="22">
        <v>0.27</v>
      </c>
      <c r="AY438" s="22">
        <v>0.48</v>
      </c>
      <c r="AZ438" s="22">
        <v>15.35</v>
      </c>
      <c r="BA438" s="22">
        <v>96.99</v>
      </c>
      <c r="BB438" s="22" t="s">
        <v>78</v>
      </c>
      <c r="BC438" s="22" t="s">
        <v>78</v>
      </c>
      <c r="BD438" s="22" t="s">
        <v>78</v>
      </c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  <c r="BY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  <c r="CJ438" s="21"/>
      <c r="CK438" s="21"/>
      <c r="CL438" s="21"/>
      <c r="CM438" s="21"/>
      <c r="CN438" s="21"/>
      <c r="CO438" s="21"/>
      <c r="CP438" s="21"/>
      <c r="CQ438" s="21"/>
      <c r="CR438" s="21"/>
      <c r="CS438" s="21"/>
      <c r="CT438" s="21"/>
      <c r="CU438" s="21"/>
      <c r="CV438" s="21"/>
      <c r="CW438" s="21"/>
      <c r="CX438" s="21"/>
      <c r="CY438" s="28"/>
    </row>
    <row r="439" spans="1:103" x14ac:dyDescent="0.2">
      <c r="A439" s="19" t="s">
        <v>459</v>
      </c>
      <c r="B439" s="24">
        <v>81</v>
      </c>
      <c r="C439" s="24">
        <v>82</v>
      </c>
      <c r="D439" s="25" t="s">
        <v>551</v>
      </c>
      <c r="E439" s="25" t="s">
        <v>77</v>
      </c>
      <c r="F439" s="21">
        <v>990052</v>
      </c>
      <c r="G439" s="26" t="s">
        <v>97</v>
      </c>
      <c r="H439" s="22">
        <v>876</v>
      </c>
      <c r="I439" s="22">
        <v>105</v>
      </c>
      <c r="J439" s="22">
        <v>3.38</v>
      </c>
      <c r="K439" s="22">
        <v>14.45</v>
      </c>
      <c r="L439" s="22">
        <v>5.7</v>
      </c>
      <c r="M439" s="22">
        <v>9.6199999999999992</v>
      </c>
      <c r="N439" s="22">
        <v>16</v>
      </c>
      <c r="O439" s="22">
        <v>24.2</v>
      </c>
      <c r="P439" s="22">
        <v>5.77</v>
      </c>
      <c r="Q439" s="22">
        <v>2.52</v>
      </c>
      <c r="R439" s="22">
        <v>488</v>
      </c>
      <c r="S439" s="22">
        <v>0.55000000000000004</v>
      </c>
      <c r="T439" s="22">
        <v>516</v>
      </c>
      <c r="U439" s="22">
        <v>291</v>
      </c>
      <c r="V439" s="22">
        <v>85.6</v>
      </c>
      <c r="W439" s="22">
        <v>105.5</v>
      </c>
      <c r="X439" s="22">
        <v>16.100000000000001</v>
      </c>
      <c r="Y439" s="22">
        <v>40.9</v>
      </c>
      <c r="Z439" s="22">
        <v>4.5</v>
      </c>
      <c r="AA439" s="22">
        <v>3230</v>
      </c>
      <c r="AB439" s="22">
        <v>8.6</v>
      </c>
      <c r="AC439" s="22">
        <v>2.98</v>
      </c>
      <c r="AD439" s="22">
        <v>19.25</v>
      </c>
      <c r="AE439" s="22">
        <v>1.74</v>
      </c>
      <c r="AF439" s="22">
        <v>0.73</v>
      </c>
      <c r="AG439" s="22">
        <v>2.2599999999999998</v>
      </c>
      <c r="AH439" s="22">
        <v>415</v>
      </c>
      <c r="AI439" s="22">
        <v>2.8</v>
      </c>
      <c r="AJ439" s="22">
        <v>61.2</v>
      </c>
      <c r="AK439" s="22">
        <v>4.18</v>
      </c>
      <c r="AL439" s="22">
        <v>283</v>
      </c>
      <c r="AM439" s="22">
        <v>31.4</v>
      </c>
      <c r="AN439" s="22">
        <v>7.52</v>
      </c>
      <c r="AO439" s="22">
        <v>13.1</v>
      </c>
      <c r="AP439" s="22">
        <v>14.05</v>
      </c>
      <c r="AQ439" s="22">
        <v>5.1100000000000003</v>
      </c>
      <c r="AR439" s="22">
        <v>1.21</v>
      </c>
      <c r="AS439" s="22">
        <v>5.42</v>
      </c>
      <c r="AT439" s="22">
        <v>1.6E-2</v>
      </c>
      <c r="AU439" s="22">
        <v>3.1</v>
      </c>
      <c r="AV439" s="22">
        <v>0.82</v>
      </c>
      <c r="AW439" s="22">
        <v>1.5</v>
      </c>
      <c r="AX439" s="22">
        <v>0.35</v>
      </c>
      <c r="AY439" s="22">
        <v>1.74</v>
      </c>
      <c r="AZ439" s="22">
        <v>12.9</v>
      </c>
      <c r="BA439" s="22">
        <v>98.24</v>
      </c>
      <c r="BB439" s="22" t="s">
        <v>78</v>
      </c>
      <c r="BC439" s="22" t="s">
        <v>78</v>
      </c>
      <c r="BD439" s="22" t="s">
        <v>78</v>
      </c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  <c r="BS439" s="21"/>
      <c r="BT439" s="21"/>
      <c r="BU439" s="21"/>
      <c r="BV439" s="21"/>
      <c r="BW439" s="21"/>
      <c r="BX439" s="21"/>
      <c r="BY439" s="21"/>
      <c r="BZ439" s="21"/>
      <c r="CA439" s="21"/>
      <c r="CB439" s="21"/>
      <c r="CC439" s="21"/>
      <c r="CD439" s="21"/>
      <c r="CE439" s="21"/>
      <c r="CF439" s="21"/>
      <c r="CG439" s="21"/>
      <c r="CH439" s="21"/>
      <c r="CI439" s="21"/>
      <c r="CJ439" s="21"/>
      <c r="CK439" s="21"/>
      <c r="CL439" s="21"/>
      <c r="CM439" s="21"/>
      <c r="CN439" s="21"/>
      <c r="CO439" s="21"/>
      <c r="CP439" s="21"/>
      <c r="CQ439" s="21"/>
      <c r="CR439" s="21"/>
      <c r="CS439" s="21"/>
      <c r="CT439" s="21"/>
      <c r="CU439" s="21"/>
      <c r="CV439" s="21"/>
      <c r="CW439" s="21"/>
      <c r="CX439" s="21"/>
      <c r="CY439" s="28"/>
    </row>
    <row r="440" spans="1:103" x14ac:dyDescent="0.2">
      <c r="A440" s="19" t="s">
        <v>459</v>
      </c>
      <c r="B440" s="2" t="s">
        <v>105</v>
      </c>
      <c r="C440" s="2"/>
      <c r="D440" s="27" t="s">
        <v>552</v>
      </c>
      <c r="E440" s="27" t="s">
        <v>107</v>
      </c>
      <c r="F440" s="21">
        <v>990052</v>
      </c>
      <c r="G440" s="22">
        <v>2940</v>
      </c>
      <c r="H440" s="22">
        <v>1450</v>
      </c>
      <c r="I440" s="22">
        <v>62</v>
      </c>
      <c r="J440" s="22">
        <v>3.95</v>
      </c>
      <c r="K440" s="22">
        <v>14.1</v>
      </c>
      <c r="L440" s="22">
        <v>6.46</v>
      </c>
      <c r="M440" s="22">
        <v>8.58</v>
      </c>
      <c r="N440" s="22">
        <v>17.399999999999999</v>
      </c>
      <c r="O440" s="22">
        <v>22.5</v>
      </c>
      <c r="P440" s="22">
        <v>2.95</v>
      </c>
      <c r="Q440" s="22">
        <v>2.57</v>
      </c>
      <c r="R440" s="22">
        <v>1025</v>
      </c>
      <c r="S440" s="22">
        <v>0.65</v>
      </c>
      <c r="T440" s="22">
        <v>195</v>
      </c>
      <c r="U440" s="22">
        <v>339</v>
      </c>
      <c r="V440" s="22">
        <v>120.5</v>
      </c>
      <c r="W440" s="22">
        <v>98.2</v>
      </c>
      <c r="X440" s="22">
        <v>8.9</v>
      </c>
      <c r="Y440" s="22">
        <v>36.4</v>
      </c>
      <c r="Z440" s="22">
        <v>3.8</v>
      </c>
      <c r="AA440" s="22">
        <v>2450</v>
      </c>
      <c r="AB440" s="22">
        <v>2.4</v>
      </c>
      <c r="AC440" s="22">
        <v>2.93</v>
      </c>
      <c r="AD440" s="22">
        <v>61.5</v>
      </c>
      <c r="AE440" s="22">
        <v>0.32</v>
      </c>
      <c r="AF440" s="22">
        <v>0.84</v>
      </c>
      <c r="AG440" s="22">
        <v>4.1900000000000004</v>
      </c>
      <c r="AH440" s="22">
        <v>59</v>
      </c>
      <c r="AI440" s="22">
        <v>4.5</v>
      </c>
      <c r="AJ440" s="22">
        <v>66.400000000000006</v>
      </c>
      <c r="AK440" s="22">
        <v>5.07</v>
      </c>
      <c r="AL440" s="22">
        <v>122</v>
      </c>
      <c r="AM440" s="22">
        <v>39.299999999999997</v>
      </c>
      <c r="AN440" s="22">
        <v>11.3</v>
      </c>
      <c r="AO440" s="22">
        <v>6.43</v>
      </c>
      <c r="AP440" s="22">
        <v>15.6</v>
      </c>
      <c r="AQ440" s="22">
        <v>3.22</v>
      </c>
      <c r="AR440" s="22">
        <v>5.17</v>
      </c>
      <c r="AS440" s="22">
        <v>1.6</v>
      </c>
      <c r="AT440" s="22">
        <v>8.9999999999999993E-3</v>
      </c>
      <c r="AU440" s="22">
        <v>0.49</v>
      </c>
      <c r="AV440" s="22">
        <v>0.47</v>
      </c>
      <c r="AW440" s="22">
        <v>0.22</v>
      </c>
      <c r="AX440" s="22">
        <v>0.27</v>
      </c>
      <c r="AY440" s="22">
        <v>0.31</v>
      </c>
      <c r="AZ440" s="22">
        <v>14.5</v>
      </c>
      <c r="BA440" s="22">
        <v>98.89</v>
      </c>
      <c r="BB440" s="22"/>
      <c r="BC440" s="22"/>
      <c r="BD440" s="22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  <c r="BS440" s="21"/>
      <c r="BT440" s="21"/>
      <c r="BU440" s="21"/>
      <c r="BV440" s="21"/>
      <c r="BW440" s="21"/>
      <c r="BX440" s="21"/>
      <c r="BY440" s="21"/>
      <c r="BZ440" s="21"/>
      <c r="CA440" s="21"/>
      <c r="CB440" s="21"/>
      <c r="CC440" s="21"/>
      <c r="CD440" s="21"/>
      <c r="CE440" s="21"/>
      <c r="CF440" s="21"/>
      <c r="CG440" s="21"/>
      <c r="CH440" s="21"/>
      <c r="CI440" s="21"/>
      <c r="CJ440" s="21"/>
      <c r="CK440" s="21"/>
      <c r="CL440" s="21"/>
      <c r="CM440" s="21"/>
      <c r="CN440" s="21"/>
      <c r="CO440" s="21"/>
      <c r="CP440" s="21"/>
      <c r="CQ440" s="21"/>
      <c r="CR440" s="21"/>
      <c r="CS440" s="21"/>
      <c r="CT440" s="21"/>
      <c r="CU440" s="21"/>
      <c r="CV440" s="21"/>
      <c r="CW440" s="21"/>
      <c r="CX440" s="21"/>
      <c r="CY440" s="28"/>
    </row>
    <row r="441" spans="1:103" x14ac:dyDescent="0.2">
      <c r="A441" s="19" t="s">
        <v>459</v>
      </c>
      <c r="B441" s="24">
        <v>82</v>
      </c>
      <c r="C441" s="24">
        <v>83</v>
      </c>
      <c r="D441" s="25" t="s">
        <v>553</v>
      </c>
      <c r="E441" s="25" t="s">
        <v>77</v>
      </c>
      <c r="F441" s="21">
        <v>990052</v>
      </c>
      <c r="G441" s="22">
        <v>2480</v>
      </c>
      <c r="H441" s="22">
        <v>1105</v>
      </c>
      <c r="I441" s="22">
        <v>106</v>
      </c>
      <c r="J441" s="22">
        <v>0.7</v>
      </c>
      <c r="K441" s="22">
        <v>9.5399999999999991</v>
      </c>
      <c r="L441" s="22">
        <v>3.35</v>
      </c>
      <c r="M441" s="22">
        <v>10</v>
      </c>
      <c r="N441" s="22">
        <v>14</v>
      </c>
      <c r="O441" s="22">
        <v>22.7</v>
      </c>
      <c r="P441" s="22">
        <v>1.42</v>
      </c>
      <c r="Q441" s="22">
        <v>1.52</v>
      </c>
      <c r="R441" s="22">
        <v>677</v>
      </c>
      <c r="S441" s="22">
        <v>0.28999999999999998</v>
      </c>
      <c r="T441" s="22">
        <v>492</v>
      </c>
      <c r="U441" s="22">
        <v>353</v>
      </c>
      <c r="V441" s="22">
        <v>105</v>
      </c>
      <c r="W441" s="22">
        <v>81.3</v>
      </c>
      <c r="X441" s="22">
        <v>4.4000000000000004</v>
      </c>
      <c r="Y441" s="22">
        <v>43</v>
      </c>
      <c r="Z441" s="22">
        <v>2</v>
      </c>
      <c r="AA441" s="22">
        <v>4020</v>
      </c>
      <c r="AB441" s="22">
        <v>5.7</v>
      </c>
      <c r="AC441" s="22">
        <v>2.34</v>
      </c>
      <c r="AD441" s="22">
        <v>22.8</v>
      </c>
      <c r="AE441" s="22">
        <v>1.4</v>
      </c>
      <c r="AF441" s="22">
        <v>0.38</v>
      </c>
      <c r="AG441" s="22">
        <v>1.62</v>
      </c>
      <c r="AH441" s="22">
        <v>201</v>
      </c>
      <c r="AI441" s="22">
        <v>6.3</v>
      </c>
      <c r="AJ441" s="22">
        <v>33.299999999999997</v>
      </c>
      <c r="AK441" s="22">
        <v>1.95</v>
      </c>
      <c r="AL441" s="22">
        <v>71</v>
      </c>
      <c r="AM441" s="22">
        <v>34.200000000000003</v>
      </c>
      <c r="AN441" s="22">
        <v>8.9</v>
      </c>
      <c r="AO441" s="22">
        <v>12.2</v>
      </c>
      <c r="AP441" s="22">
        <v>12.3</v>
      </c>
      <c r="AQ441" s="22">
        <v>4.97</v>
      </c>
      <c r="AR441" s="22">
        <v>0.21</v>
      </c>
      <c r="AS441" s="22">
        <v>5.21</v>
      </c>
      <c r="AT441" s="22">
        <v>1.4999999999999999E-2</v>
      </c>
      <c r="AU441" s="22">
        <v>2.4300000000000002</v>
      </c>
      <c r="AV441" s="22">
        <v>0.86</v>
      </c>
      <c r="AW441" s="22">
        <v>1.08</v>
      </c>
      <c r="AX441" s="22">
        <v>0.45</v>
      </c>
      <c r="AY441" s="22">
        <v>0.27</v>
      </c>
      <c r="AZ441" s="22">
        <v>15.65</v>
      </c>
      <c r="BA441" s="22">
        <v>98.75</v>
      </c>
      <c r="BB441" s="22" t="s">
        <v>78</v>
      </c>
      <c r="BC441" s="22" t="s">
        <v>78</v>
      </c>
      <c r="BD441" s="22" t="s">
        <v>78</v>
      </c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  <c r="BS441" s="21"/>
      <c r="BT441" s="21"/>
      <c r="BU441" s="21"/>
      <c r="BV441" s="21"/>
      <c r="BW441" s="21"/>
      <c r="BX441" s="21"/>
      <c r="BY441" s="21"/>
      <c r="BZ441" s="21"/>
      <c r="CA441" s="21"/>
      <c r="CB441" s="21"/>
      <c r="CC441" s="21"/>
      <c r="CD441" s="21"/>
      <c r="CE441" s="21"/>
      <c r="CF441" s="21"/>
      <c r="CG441" s="21"/>
      <c r="CH441" s="21"/>
      <c r="CI441" s="21"/>
      <c r="CJ441" s="21"/>
      <c r="CK441" s="21"/>
      <c r="CL441" s="21"/>
      <c r="CM441" s="21"/>
      <c r="CN441" s="21"/>
      <c r="CO441" s="21"/>
      <c r="CP441" s="21"/>
      <c r="CQ441" s="21"/>
      <c r="CR441" s="21"/>
      <c r="CS441" s="21"/>
      <c r="CT441" s="21"/>
      <c r="CU441" s="21"/>
      <c r="CV441" s="21"/>
      <c r="CW441" s="21"/>
      <c r="CX441" s="21"/>
      <c r="CY441" s="28"/>
    </row>
    <row r="442" spans="1:103" x14ac:dyDescent="0.2">
      <c r="A442" s="19" t="s">
        <v>459</v>
      </c>
      <c r="B442" s="24">
        <v>83</v>
      </c>
      <c r="C442" s="24">
        <v>84</v>
      </c>
      <c r="D442" s="25" t="s">
        <v>554</v>
      </c>
      <c r="E442" s="25" t="s">
        <v>77</v>
      </c>
      <c r="F442" s="21">
        <v>990052</v>
      </c>
      <c r="G442" s="22">
        <v>2200</v>
      </c>
      <c r="H442" s="22">
        <v>1025</v>
      </c>
      <c r="I442" s="22">
        <v>98</v>
      </c>
      <c r="J442" s="22">
        <v>0.98</v>
      </c>
      <c r="K442" s="22">
        <v>11</v>
      </c>
      <c r="L442" s="22">
        <v>3.23</v>
      </c>
      <c r="M442" s="22">
        <v>11.4</v>
      </c>
      <c r="N442" s="22">
        <v>18</v>
      </c>
      <c r="O442" s="22">
        <v>25.7</v>
      </c>
      <c r="P442" s="22">
        <v>0.54</v>
      </c>
      <c r="Q442" s="22">
        <v>1.63</v>
      </c>
      <c r="R442" s="22">
        <v>627</v>
      </c>
      <c r="S442" s="22">
        <v>0.38</v>
      </c>
      <c r="T442" s="22">
        <v>595</v>
      </c>
      <c r="U442" s="22">
        <v>349</v>
      </c>
      <c r="V442" s="22">
        <v>100</v>
      </c>
      <c r="W442" s="22">
        <v>83.5</v>
      </c>
      <c r="X442" s="22">
        <v>3.3</v>
      </c>
      <c r="Y442" s="22">
        <v>43</v>
      </c>
      <c r="Z442" s="22">
        <v>1.6</v>
      </c>
      <c r="AA442" s="22">
        <v>5950</v>
      </c>
      <c r="AB442" s="22">
        <v>4</v>
      </c>
      <c r="AC442" s="22">
        <v>2.79</v>
      </c>
      <c r="AD442" s="22">
        <v>17.55</v>
      </c>
      <c r="AE442" s="22">
        <v>1.24</v>
      </c>
      <c r="AF442" s="22">
        <v>0.31</v>
      </c>
      <c r="AG442" s="22">
        <v>0.86</v>
      </c>
      <c r="AH442" s="22">
        <v>280</v>
      </c>
      <c r="AI442" s="22">
        <v>2.6</v>
      </c>
      <c r="AJ442" s="22">
        <v>31.9</v>
      </c>
      <c r="AK442" s="22">
        <v>2.6</v>
      </c>
      <c r="AL442" s="22">
        <v>23</v>
      </c>
      <c r="AM442" s="22">
        <v>32.4</v>
      </c>
      <c r="AN442" s="22">
        <v>8.19</v>
      </c>
      <c r="AO442" s="22">
        <v>14.75</v>
      </c>
      <c r="AP442" s="22">
        <v>11.4</v>
      </c>
      <c r="AQ442" s="22">
        <v>6.16</v>
      </c>
      <c r="AR442" s="22">
        <v>0.09</v>
      </c>
      <c r="AS442" s="22">
        <v>4.0199999999999996</v>
      </c>
      <c r="AT442" s="22">
        <v>1.6E-2</v>
      </c>
      <c r="AU442" s="22">
        <v>2.2799999999999998</v>
      </c>
      <c r="AV442" s="22">
        <v>0.73</v>
      </c>
      <c r="AW442" s="22">
        <v>0.89</v>
      </c>
      <c r="AX442" s="22">
        <v>0.7</v>
      </c>
      <c r="AY442" s="22">
        <v>0.25</v>
      </c>
      <c r="AZ442" s="22">
        <v>16.850000000000001</v>
      </c>
      <c r="BA442" s="22">
        <v>98.73</v>
      </c>
      <c r="BB442" s="22" t="s">
        <v>78</v>
      </c>
      <c r="BC442" s="22" t="s">
        <v>78</v>
      </c>
      <c r="BD442" s="22" t="s">
        <v>78</v>
      </c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  <c r="BS442" s="21"/>
      <c r="BT442" s="21"/>
      <c r="BU442" s="21"/>
      <c r="BV442" s="21"/>
      <c r="BW442" s="21"/>
      <c r="BX442" s="21"/>
      <c r="BY442" s="21"/>
      <c r="BZ442" s="21"/>
      <c r="CA442" s="21"/>
      <c r="CB442" s="21"/>
      <c r="CC442" s="21"/>
      <c r="CD442" s="21"/>
      <c r="CE442" s="21"/>
      <c r="CF442" s="21"/>
      <c r="CG442" s="21"/>
      <c r="CH442" s="21"/>
      <c r="CI442" s="21"/>
      <c r="CJ442" s="21"/>
      <c r="CK442" s="21"/>
      <c r="CL442" s="21"/>
      <c r="CM442" s="21"/>
      <c r="CN442" s="21"/>
      <c r="CO442" s="21"/>
      <c r="CP442" s="21"/>
      <c r="CQ442" s="21"/>
      <c r="CR442" s="21"/>
      <c r="CS442" s="21"/>
      <c r="CT442" s="21"/>
      <c r="CU442" s="21"/>
      <c r="CV442" s="21"/>
      <c r="CW442" s="21"/>
      <c r="CX442" s="21"/>
      <c r="CY442" s="28"/>
    </row>
    <row r="443" spans="1:103" x14ac:dyDescent="0.2">
      <c r="A443" s="19" t="s">
        <v>459</v>
      </c>
      <c r="B443" s="24">
        <v>84</v>
      </c>
      <c r="C443" s="24">
        <v>85</v>
      </c>
      <c r="D443" s="25" t="s">
        <v>555</v>
      </c>
      <c r="E443" s="25" t="s">
        <v>77</v>
      </c>
      <c r="F443" s="21">
        <v>990052</v>
      </c>
      <c r="G443" s="22">
        <v>2420</v>
      </c>
      <c r="H443" s="22">
        <v>1600</v>
      </c>
      <c r="I443" s="22">
        <v>113</v>
      </c>
      <c r="J443" s="22">
        <v>1</v>
      </c>
      <c r="K443" s="22">
        <v>17.899999999999999</v>
      </c>
      <c r="L443" s="22">
        <v>4.41</v>
      </c>
      <c r="M443" s="22">
        <v>16.2</v>
      </c>
      <c r="N443" s="22">
        <v>16.8</v>
      </c>
      <c r="O443" s="22">
        <v>36.200000000000003</v>
      </c>
      <c r="P443" s="22">
        <v>0.74</v>
      </c>
      <c r="Q443" s="22">
        <v>2.38</v>
      </c>
      <c r="R443" s="22">
        <v>987</v>
      </c>
      <c r="S443" s="22">
        <v>0.3</v>
      </c>
      <c r="T443" s="22">
        <v>667</v>
      </c>
      <c r="U443" s="22">
        <v>507</v>
      </c>
      <c r="V443" s="22">
        <v>153.5</v>
      </c>
      <c r="W443" s="22">
        <v>64.400000000000006</v>
      </c>
      <c r="X443" s="22">
        <v>4.0999999999999996</v>
      </c>
      <c r="Y443" s="22">
        <v>55.4</v>
      </c>
      <c r="Z443" s="22">
        <v>2</v>
      </c>
      <c r="AA443" s="22">
        <v>7600</v>
      </c>
      <c r="AB443" s="22">
        <v>4.0999999999999996</v>
      </c>
      <c r="AC443" s="22">
        <v>3.93</v>
      </c>
      <c r="AD443" s="22">
        <v>17.8</v>
      </c>
      <c r="AE443" s="22">
        <v>1.1599999999999999</v>
      </c>
      <c r="AF443" s="22">
        <v>0.6</v>
      </c>
      <c r="AG443" s="22">
        <v>2.63</v>
      </c>
      <c r="AH443" s="22">
        <v>314</v>
      </c>
      <c r="AI443" s="22">
        <v>2.4</v>
      </c>
      <c r="AJ443" s="22">
        <v>53.3</v>
      </c>
      <c r="AK443" s="22">
        <v>2.72</v>
      </c>
      <c r="AL443" s="22">
        <v>26</v>
      </c>
      <c r="AM443" s="22">
        <v>28.2</v>
      </c>
      <c r="AN443" s="22">
        <v>6.87</v>
      </c>
      <c r="AO443" s="22">
        <v>15.25</v>
      </c>
      <c r="AP443" s="22">
        <v>15</v>
      </c>
      <c r="AQ443" s="22">
        <v>6.19</v>
      </c>
      <c r="AR443" s="22">
        <v>0.09</v>
      </c>
      <c r="AS443" s="22">
        <v>2.84</v>
      </c>
      <c r="AT443" s="22">
        <v>1.4999999999999999E-2</v>
      </c>
      <c r="AU443" s="22">
        <v>1.8</v>
      </c>
      <c r="AV443" s="22">
        <v>0.78</v>
      </c>
      <c r="AW443" s="22">
        <v>0.95</v>
      </c>
      <c r="AX443" s="22">
        <v>0.83</v>
      </c>
      <c r="AY443" s="22">
        <v>0.28000000000000003</v>
      </c>
      <c r="AZ443" s="22">
        <v>18.600000000000001</v>
      </c>
      <c r="BA443" s="22">
        <v>97.7</v>
      </c>
      <c r="BB443" s="22" t="s">
        <v>78</v>
      </c>
      <c r="BC443" s="22" t="s">
        <v>78</v>
      </c>
      <c r="BD443" s="22" t="s">
        <v>78</v>
      </c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  <c r="BS443" s="21"/>
      <c r="BT443" s="21"/>
      <c r="BU443" s="21"/>
      <c r="BV443" s="21"/>
      <c r="BW443" s="21"/>
      <c r="BX443" s="21"/>
      <c r="BY443" s="21"/>
      <c r="BZ443" s="21"/>
      <c r="CA443" s="21"/>
      <c r="CB443" s="21"/>
      <c r="CC443" s="21"/>
      <c r="CD443" s="21"/>
      <c r="CE443" s="21"/>
      <c r="CF443" s="21"/>
      <c r="CG443" s="21"/>
      <c r="CH443" s="21"/>
      <c r="CI443" s="21"/>
      <c r="CJ443" s="21"/>
      <c r="CK443" s="21"/>
      <c r="CL443" s="21"/>
      <c r="CM443" s="21"/>
      <c r="CN443" s="21"/>
      <c r="CO443" s="21"/>
      <c r="CP443" s="21"/>
      <c r="CQ443" s="21"/>
      <c r="CR443" s="21"/>
      <c r="CS443" s="21"/>
      <c r="CT443" s="21"/>
      <c r="CU443" s="21"/>
      <c r="CV443" s="21"/>
      <c r="CW443" s="21"/>
      <c r="CX443" s="21"/>
      <c r="CY443" s="28"/>
    </row>
    <row r="444" spans="1:103" x14ac:dyDescent="0.2">
      <c r="A444" s="19" t="s">
        <v>459</v>
      </c>
      <c r="B444" s="24">
        <v>85</v>
      </c>
      <c r="C444" s="24">
        <v>86</v>
      </c>
      <c r="D444" s="25" t="s">
        <v>556</v>
      </c>
      <c r="E444" s="25" t="s">
        <v>77</v>
      </c>
      <c r="F444" s="21">
        <v>990052</v>
      </c>
      <c r="G444" s="22">
        <v>1365</v>
      </c>
      <c r="H444" s="22">
        <v>1315</v>
      </c>
      <c r="I444" s="22">
        <v>59</v>
      </c>
      <c r="J444" s="22">
        <v>0.2</v>
      </c>
      <c r="K444" s="22">
        <v>31</v>
      </c>
      <c r="L444" s="22">
        <v>10.35</v>
      </c>
      <c r="M444" s="22">
        <v>19.899999999999999</v>
      </c>
      <c r="N444" s="22">
        <v>11.2</v>
      </c>
      <c r="O444" s="22">
        <v>48.9</v>
      </c>
      <c r="P444" s="22">
        <v>0.42</v>
      </c>
      <c r="Q444" s="22">
        <v>4.79</v>
      </c>
      <c r="R444" s="22">
        <v>787</v>
      </c>
      <c r="S444" s="22">
        <v>0.61</v>
      </c>
      <c r="T444" s="22">
        <v>1575</v>
      </c>
      <c r="U444" s="22">
        <v>465</v>
      </c>
      <c r="V444" s="22">
        <v>133.5</v>
      </c>
      <c r="W444" s="22">
        <v>43.5</v>
      </c>
      <c r="X444" s="22">
        <v>1.6</v>
      </c>
      <c r="Y444" s="22">
        <v>61.3</v>
      </c>
      <c r="Z444" s="22">
        <v>1.6</v>
      </c>
      <c r="AA444" s="26" t="s">
        <v>97</v>
      </c>
      <c r="AB444" s="22">
        <v>5.8</v>
      </c>
      <c r="AC444" s="22">
        <v>5.75</v>
      </c>
      <c r="AD444" s="22">
        <v>21</v>
      </c>
      <c r="AE444" s="22">
        <v>0.62</v>
      </c>
      <c r="AF444" s="22">
        <v>1.1399999999999999</v>
      </c>
      <c r="AG444" s="22">
        <v>24.4</v>
      </c>
      <c r="AH444" s="22">
        <v>172</v>
      </c>
      <c r="AI444" s="22">
        <v>2.8</v>
      </c>
      <c r="AJ444" s="22">
        <v>117.5</v>
      </c>
      <c r="AK444" s="22">
        <v>4.92</v>
      </c>
      <c r="AL444" s="22">
        <v>23</v>
      </c>
      <c r="AM444" s="22">
        <v>23.2</v>
      </c>
      <c r="AN444" s="22">
        <v>5.28</v>
      </c>
      <c r="AO444" s="22">
        <v>9.93</v>
      </c>
      <c r="AP444" s="22">
        <v>25.2</v>
      </c>
      <c r="AQ444" s="22">
        <v>3.71</v>
      </c>
      <c r="AR444" s="22">
        <v>0.05</v>
      </c>
      <c r="AS444" s="22">
        <v>2.84</v>
      </c>
      <c r="AT444" s="22">
        <v>7.0000000000000001E-3</v>
      </c>
      <c r="AU444" s="22">
        <v>0.96</v>
      </c>
      <c r="AV444" s="22">
        <v>0.69</v>
      </c>
      <c r="AW444" s="22">
        <v>1.34</v>
      </c>
      <c r="AX444" s="22">
        <v>1.23</v>
      </c>
      <c r="AY444" s="22">
        <v>0.15</v>
      </c>
      <c r="AZ444" s="22">
        <v>24.2</v>
      </c>
      <c r="BA444" s="22">
        <v>98.79</v>
      </c>
      <c r="BB444" s="22" t="s">
        <v>78</v>
      </c>
      <c r="BC444" s="22" t="s">
        <v>78</v>
      </c>
      <c r="BD444" s="22" t="s">
        <v>78</v>
      </c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  <c r="BS444" s="21"/>
      <c r="BT444" s="21"/>
      <c r="BU444" s="21"/>
      <c r="BV444" s="21"/>
      <c r="BW444" s="21"/>
      <c r="BX444" s="21"/>
      <c r="BY444" s="21"/>
      <c r="BZ444" s="21"/>
      <c r="CA444" s="21"/>
      <c r="CB444" s="21"/>
      <c r="CC444" s="21"/>
      <c r="CD444" s="21"/>
      <c r="CE444" s="21"/>
      <c r="CF444" s="21"/>
      <c r="CG444" s="21"/>
      <c r="CH444" s="21"/>
      <c r="CI444" s="21"/>
      <c r="CJ444" s="21"/>
      <c r="CK444" s="21"/>
      <c r="CL444" s="21"/>
      <c r="CM444" s="21"/>
      <c r="CN444" s="21"/>
      <c r="CO444" s="21"/>
      <c r="CP444" s="21"/>
      <c r="CQ444" s="21"/>
      <c r="CR444" s="21"/>
      <c r="CS444" s="21"/>
      <c r="CT444" s="21"/>
      <c r="CU444" s="21"/>
      <c r="CV444" s="21"/>
      <c r="CW444" s="21"/>
      <c r="CX444" s="21"/>
      <c r="CY444" s="28"/>
    </row>
    <row r="445" spans="1:103" x14ac:dyDescent="0.2">
      <c r="A445" s="19" t="s">
        <v>459</v>
      </c>
      <c r="B445" s="24">
        <v>86</v>
      </c>
      <c r="C445" s="24">
        <v>87</v>
      </c>
      <c r="D445" s="25" t="s">
        <v>557</v>
      </c>
      <c r="E445" s="25" t="s">
        <v>77</v>
      </c>
      <c r="F445" s="21">
        <v>990052</v>
      </c>
      <c r="G445" s="22">
        <v>1335</v>
      </c>
      <c r="H445" s="22">
        <v>2620</v>
      </c>
      <c r="I445" s="22">
        <v>50</v>
      </c>
      <c r="J445" s="22">
        <v>0.21</v>
      </c>
      <c r="K445" s="22">
        <v>62.6</v>
      </c>
      <c r="L445" s="22">
        <v>20.5</v>
      </c>
      <c r="M445" s="22">
        <v>40.299999999999997</v>
      </c>
      <c r="N445" s="22">
        <v>8.1</v>
      </c>
      <c r="O445" s="22">
        <v>97.3</v>
      </c>
      <c r="P445" s="22">
        <v>1.02</v>
      </c>
      <c r="Q445" s="22">
        <v>9.44</v>
      </c>
      <c r="R445" s="22">
        <v>1620</v>
      </c>
      <c r="S445" s="22">
        <v>0.96</v>
      </c>
      <c r="T445" s="22">
        <v>654</v>
      </c>
      <c r="U445" s="22">
        <v>915</v>
      </c>
      <c r="V445" s="22">
        <v>268</v>
      </c>
      <c r="W445" s="22">
        <v>23</v>
      </c>
      <c r="X445" s="22">
        <v>4.7</v>
      </c>
      <c r="Y445" s="22">
        <v>124</v>
      </c>
      <c r="Z445" s="22">
        <v>3.2</v>
      </c>
      <c r="AA445" s="26" t="s">
        <v>97</v>
      </c>
      <c r="AB445" s="22">
        <v>2.6</v>
      </c>
      <c r="AC445" s="22">
        <v>12.1</v>
      </c>
      <c r="AD445" s="22">
        <v>19.399999999999999</v>
      </c>
      <c r="AE445" s="22">
        <v>0.59</v>
      </c>
      <c r="AF445" s="22">
        <v>2.09</v>
      </c>
      <c r="AG445" s="22">
        <v>7.46</v>
      </c>
      <c r="AH445" s="22">
        <v>204</v>
      </c>
      <c r="AI445" s="22">
        <v>1.1000000000000001</v>
      </c>
      <c r="AJ445" s="22">
        <v>233</v>
      </c>
      <c r="AK445" s="22">
        <v>9.4</v>
      </c>
      <c r="AL445" s="22">
        <v>37</v>
      </c>
      <c r="AM445" s="22">
        <v>15.7</v>
      </c>
      <c r="AN445" s="22">
        <v>3.16</v>
      </c>
      <c r="AO445" s="22">
        <v>7.93</v>
      </c>
      <c r="AP445" s="22">
        <v>33.5</v>
      </c>
      <c r="AQ445" s="22">
        <v>2.82</v>
      </c>
      <c r="AR445" s="22">
        <v>0.18</v>
      </c>
      <c r="AS445" s="22">
        <v>1.46</v>
      </c>
      <c r="AT445" s="22">
        <v>7.0000000000000001E-3</v>
      </c>
      <c r="AU445" s="22">
        <v>0.95</v>
      </c>
      <c r="AV445" s="22">
        <v>0.82</v>
      </c>
      <c r="AW445" s="22">
        <v>1.44</v>
      </c>
      <c r="AX445" s="22">
        <v>2</v>
      </c>
      <c r="AY445" s="22">
        <v>0.15</v>
      </c>
      <c r="AZ445" s="22">
        <v>29.4</v>
      </c>
      <c r="BA445" s="22">
        <v>99.52</v>
      </c>
      <c r="BB445" s="22" t="s">
        <v>78</v>
      </c>
      <c r="BC445" s="22" t="s">
        <v>78</v>
      </c>
      <c r="BD445" s="22" t="s">
        <v>78</v>
      </c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  <c r="BS445" s="21"/>
      <c r="BT445" s="21"/>
      <c r="BU445" s="21"/>
      <c r="BV445" s="21"/>
      <c r="BW445" s="21"/>
      <c r="BX445" s="21"/>
      <c r="BY445" s="21"/>
      <c r="BZ445" s="21"/>
      <c r="CA445" s="21"/>
      <c r="CB445" s="21"/>
      <c r="CC445" s="21"/>
      <c r="CD445" s="21"/>
      <c r="CE445" s="21"/>
      <c r="CF445" s="21"/>
      <c r="CG445" s="21"/>
      <c r="CH445" s="21"/>
      <c r="CI445" s="21"/>
      <c r="CJ445" s="21"/>
      <c r="CK445" s="21"/>
      <c r="CL445" s="21"/>
      <c r="CM445" s="21"/>
      <c r="CN445" s="21"/>
      <c r="CO445" s="21"/>
      <c r="CP445" s="21"/>
      <c r="CQ445" s="21"/>
      <c r="CR445" s="21"/>
      <c r="CS445" s="21"/>
      <c r="CT445" s="21"/>
      <c r="CU445" s="21"/>
      <c r="CV445" s="21"/>
      <c r="CW445" s="21"/>
      <c r="CX445" s="21"/>
      <c r="CY445" s="28"/>
    </row>
    <row r="446" spans="1:103" x14ac:dyDescent="0.2">
      <c r="A446" s="19" t="s">
        <v>459</v>
      </c>
      <c r="B446" s="24">
        <v>87</v>
      </c>
      <c r="C446" s="24">
        <v>88</v>
      </c>
      <c r="D446" s="25" t="s">
        <v>558</v>
      </c>
      <c r="E446" s="25" t="s">
        <v>77</v>
      </c>
      <c r="F446" s="21">
        <v>990052</v>
      </c>
      <c r="G446" s="22">
        <v>1370</v>
      </c>
      <c r="H446" s="22">
        <v>4330</v>
      </c>
      <c r="I446" s="22">
        <v>62</v>
      </c>
      <c r="J446" s="22">
        <v>0.14000000000000001</v>
      </c>
      <c r="K446" s="22">
        <v>49.4</v>
      </c>
      <c r="L446" s="22">
        <v>16.899999999999999</v>
      </c>
      <c r="M446" s="22">
        <v>41.9</v>
      </c>
      <c r="N446" s="22">
        <v>11</v>
      </c>
      <c r="O446" s="22">
        <v>97.1</v>
      </c>
      <c r="P446" s="22">
        <v>0.42</v>
      </c>
      <c r="Q446" s="22">
        <v>7.84</v>
      </c>
      <c r="R446" s="22">
        <v>2770</v>
      </c>
      <c r="S446" s="22">
        <v>0.75</v>
      </c>
      <c r="T446" s="22">
        <v>957</v>
      </c>
      <c r="U446" s="22">
        <v>1340</v>
      </c>
      <c r="V446" s="22">
        <v>424</v>
      </c>
      <c r="W446" s="22">
        <v>31.6</v>
      </c>
      <c r="X446" s="22">
        <v>2.2999999999999998</v>
      </c>
      <c r="Y446" s="22">
        <v>145</v>
      </c>
      <c r="Z446" s="22">
        <v>1.3</v>
      </c>
      <c r="AA446" s="26" t="s">
        <v>97</v>
      </c>
      <c r="AB446" s="22">
        <v>3.6</v>
      </c>
      <c r="AC446" s="22">
        <v>10.7</v>
      </c>
      <c r="AD446" s="22">
        <v>22.2</v>
      </c>
      <c r="AE446" s="22">
        <v>0.55000000000000004</v>
      </c>
      <c r="AF446" s="22">
        <v>1.77</v>
      </c>
      <c r="AG446" s="22">
        <v>7.69</v>
      </c>
      <c r="AH446" s="22">
        <v>154</v>
      </c>
      <c r="AI446" s="22">
        <v>2.8</v>
      </c>
      <c r="AJ446" s="22">
        <v>180.5</v>
      </c>
      <c r="AK446" s="22">
        <v>8.0399999999999991</v>
      </c>
      <c r="AL446" s="22">
        <v>16</v>
      </c>
      <c r="AM446" s="22">
        <v>19.5</v>
      </c>
      <c r="AN446" s="22">
        <v>4.18</v>
      </c>
      <c r="AO446" s="22">
        <v>8.76</v>
      </c>
      <c r="AP446" s="22">
        <v>28</v>
      </c>
      <c r="AQ446" s="22">
        <v>3.28</v>
      </c>
      <c r="AR446" s="22">
        <v>7.0000000000000007E-2</v>
      </c>
      <c r="AS446" s="22">
        <v>2.1</v>
      </c>
      <c r="AT446" s="22">
        <v>7.0000000000000001E-3</v>
      </c>
      <c r="AU446" s="22">
        <v>0.86</v>
      </c>
      <c r="AV446" s="22">
        <v>1.06</v>
      </c>
      <c r="AW446" s="22">
        <v>1.64</v>
      </c>
      <c r="AX446" s="22">
        <v>2.63</v>
      </c>
      <c r="AY446" s="22">
        <v>0.15</v>
      </c>
      <c r="AZ446" s="22">
        <v>26.7</v>
      </c>
      <c r="BA446" s="22">
        <v>98.94</v>
      </c>
      <c r="BB446" s="22" t="s">
        <v>78</v>
      </c>
      <c r="BC446" s="22" t="s">
        <v>78</v>
      </c>
      <c r="BD446" s="22" t="s">
        <v>78</v>
      </c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  <c r="BS446" s="21"/>
      <c r="BT446" s="21"/>
      <c r="BU446" s="21"/>
      <c r="BV446" s="21"/>
      <c r="BW446" s="21"/>
      <c r="BX446" s="21"/>
      <c r="BY446" s="21"/>
      <c r="BZ446" s="21"/>
      <c r="CA446" s="21"/>
      <c r="CB446" s="21"/>
      <c r="CC446" s="21"/>
      <c r="CD446" s="21"/>
      <c r="CE446" s="21"/>
      <c r="CF446" s="21"/>
      <c r="CG446" s="21"/>
      <c r="CH446" s="21"/>
      <c r="CI446" s="21"/>
      <c r="CJ446" s="21"/>
      <c r="CK446" s="21"/>
      <c r="CL446" s="21"/>
      <c r="CM446" s="21"/>
      <c r="CN446" s="21"/>
      <c r="CO446" s="21"/>
      <c r="CP446" s="21"/>
      <c r="CQ446" s="21"/>
      <c r="CR446" s="21"/>
      <c r="CS446" s="21"/>
      <c r="CT446" s="21"/>
      <c r="CU446" s="21"/>
      <c r="CV446" s="21"/>
      <c r="CW446" s="21"/>
      <c r="CX446" s="21"/>
      <c r="CY446" s="28"/>
    </row>
    <row r="447" spans="1:103" x14ac:dyDescent="0.2">
      <c r="A447" s="19" t="s">
        <v>459</v>
      </c>
      <c r="B447" s="24">
        <v>88</v>
      </c>
      <c r="C447" s="24">
        <v>89</v>
      </c>
      <c r="D447" s="25" t="s">
        <v>559</v>
      </c>
      <c r="E447" s="25" t="s">
        <v>77</v>
      </c>
      <c r="F447" s="21">
        <v>990052</v>
      </c>
      <c r="G447" s="22">
        <v>1750</v>
      </c>
      <c r="H447" s="22">
        <v>3870</v>
      </c>
      <c r="I447" s="22">
        <v>30</v>
      </c>
      <c r="J447" s="22">
        <v>0.3</v>
      </c>
      <c r="K447" s="22">
        <v>61.3</v>
      </c>
      <c r="L447" s="22">
        <v>20.2</v>
      </c>
      <c r="M447" s="22">
        <v>45.8</v>
      </c>
      <c r="N447" s="22">
        <v>5.5</v>
      </c>
      <c r="O447" s="22">
        <v>108</v>
      </c>
      <c r="P447" s="22">
        <v>0.68</v>
      </c>
      <c r="Q447" s="22">
        <v>9.31</v>
      </c>
      <c r="R447" s="22">
        <v>2190</v>
      </c>
      <c r="S447" s="22">
        <v>1.25</v>
      </c>
      <c r="T447" s="22">
        <v>1535</v>
      </c>
      <c r="U447" s="22">
        <v>1380</v>
      </c>
      <c r="V447" s="22">
        <v>405</v>
      </c>
      <c r="W447" s="22">
        <v>19.5</v>
      </c>
      <c r="X447" s="22">
        <v>2.2999999999999998</v>
      </c>
      <c r="Y447" s="22">
        <v>160.5</v>
      </c>
      <c r="Z447" s="22">
        <v>1.4</v>
      </c>
      <c r="AA447" s="26" t="s">
        <v>97</v>
      </c>
      <c r="AB447" s="22">
        <v>2.2000000000000002</v>
      </c>
      <c r="AC447" s="22">
        <v>12.8</v>
      </c>
      <c r="AD447" s="22">
        <v>23</v>
      </c>
      <c r="AE447" s="22">
        <v>0.27</v>
      </c>
      <c r="AF447" s="22">
        <v>2.11</v>
      </c>
      <c r="AG447" s="22">
        <v>8.9700000000000006</v>
      </c>
      <c r="AH447" s="22">
        <v>170</v>
      </c>
      <c r="AI447" s="22">
        <v>2.7</v>
      </c>
      <c r="AJ447" s="22">
        <v>237</v>
      </c>
      <c r="AK447" s="22">
        <v>10.85</v>
      </c>
      <c r="AL447" s="22">
        <v>25</v>
      </c>
      <c r="AM447" s="22">
        <v>11.45</v>
      </c>
      <c r="AN447" s="22">
        <v>2.11</v>
      </c>
      <c r="AO447" s="22">
        <v>6.63</v>
      </c>
      <c r="AP447" s="22">
        <v>34.299999999999997</v>
      </c>
      <c r="AQ447" s="22">
        <v>2.2000000000000002</v>
      </c>
      <c r="AR447" s="22">
        <v>0.2</v>
      </c>
      <c r="AS447" s="22">
        <v>1.02</v>
      </c>
      <c r="AT447" s="22">
        <v>4.0000000000000001E-3</v>
      </c>
      <c r="AU447" s="22">
        <v>0.41</v>
      </c>
      <c r="AV447" s="22">
        <v>1.02</v>
      </c>
      <c r="AW447" s="22">
        <v>1.8</v>
      </c>
      <c r="AX447" s="22">
        <v>2.48</v>
      </c>
      <c r="AY447" s="22">
        <v>0.19</v>
      </c>
      <c r="AZ447" s="22">
        <v>30.4</v>
      </c>
      <c r="BA447" s="22">
        <v>94.21</v>
      </c>
      <c r="BB447" s="22" t="s">
        <v>78</v>
      </c>
      <c r="BC447" s="22" t="s">
        <v>78</v>
      </c>
      <c r="BD447" s="22" t="s">
        <v>78</v>
      </c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  <c r="BS447" s="21"/>
      <c r="BT447" s="21"/>
      <c r="BU447" s="21"/>
      <c r="BV447" s="21"/>
      <c r="BW447" s="21"/>
      <c r="BX447" s="21"/>
      <c r="BY447" s="21"/>
      <c r="BZ447" s="21"/>
      <c r="CA447" s="21"/>
      <c r="CB447" s="21"/>
      <c r="CC447" s="21"/>
      <c r="CD447" s="21"/>
      <c r="CE447" s="21"/>
      <c r="CF447" s="21"/>
      <c r="CG447" s="21"/>
      <c r="CH447" s="21"/>
      <c r="CI447" s="21"/>
      <c r="CJ447" s="21"/>
      <c r="CK447" s="21"/>
      <c r="CL447" s="21"/>
      <c r="CM447" s="21"/>
      <c r="CN447" s="21"/>
      <c r="CO447" s="21"/>
      <c r="CP447" s="21"/>
      <c r="CQ447" s="21"/>
      <c r="CR447" s="21"/>
      <c r="CS447" s="21"/>
      <c r="CT447" s="21"/>
      <c r="CU447" s="21"/>
      <c r="CV447" s="21"/>
      <c r="CW447" s="21"/>
      <c r="CX447" s="21"/>
      <c r="CY447" s="28"/>
    </row>
    <row r="448" spans="1:103" x14ac:dyDescent="0.2">
      <c r="A448" s="19" t="s">
        <v>459</v>
      </c>
      <c r="B448" s="24">
        <v>89</v>
      </c>
      <c r="C448" s="24">
        <v>90</v>
      </c>
      <c r="D448" s="25" t="s">
        <v>560</v>
      </c>
      <c r="E448" s="25" t="s">
        <v>77</v>
      </c>
      <c r="F448" s="21">
        <v>990052</v>
      </c>
      <c r="G448" s="22">
        <v>2450</v>
      </c>
      <c r="H448" s="22">
        <v>3850</v>
      </c>
      <c r="I448" s="22">
        <v>14</v>
      </c>
      <c r="J448" s="22">
        <v>0.21</v>
      </c>
      <c r="K448" s="22">
        <v>61.1</v>
      </c>
      <c r="L448" s="22">
        <v>17.649999999999999</v>
      </c>
      <c r="M448" s="22">
        <v>47.7</v>
      </c>
      <c r="N448" s="22">
        <v>5.4</v>
      </c>
      <c r="O448" s="22">
        <v>112.5</v>
      </c>
      <c r="P448" s="22">
        <v>0.41</v>
      </c>
      <c r="Q448" s="22">
        <v>8.7200000000000006</v>
      </c>
      <c r="R448" s="22">
        <v>2190</v>
      </c>
      <c r="S448" s="22">
        <v>1.08</v>
      </c>
      <c r="T448" s="22">
        <v>1025</v>
      </c>
      <c r="U448" s="22">
        <v>1355</v>
      </c>
      <c r="V448" s="22">
        <v>405</v>
      </c>
      <c r="W448" s="22">
        <v>12</v>
      </c>
      <c r="X448" s="22">
        <v>1.7</v>
      </c>
      <c r="Y448" s="22">
        <v>156</v>
      </c>
      <c r="Z448" s="22" t="s">
        <v>90</v>
      </c>
      <c r="AA448" s="26" t="s">
        <v>97</v>
      </c>
      <c r="AB448" s="22">
        <v>1.1000000000000001</v>
      </c>
      <c r="AC448" s="22">
        <v>12.25</v>
      </c>
      <c r="AD448" s="22">
        <v>55</v>
      </c>
      <c r="AE448" s="22">
        <v>0.08</v>
      </c>
      <c r="AF448" s="22">
        <v>1.95</v>
      </c>
      <c r="AG448" s="22">
        <v>6.58</v>
      </c>
      <c r="AH448" s="22">
        <v>89</v>
      </c>
      <c r="AI448" s="22">
        <v>1.8</v>
      </c>
      <c r="AJ448" s="22">
        <v>214</v>
      </c>
      <c r="AK448" s="22">
        <v>8.9</v>
      </c>
      <c r="AL448" s="22">
        <v>10</v>
      </c>
      <c r="AM448" s="22">
        <v>5.96</v>
      </c>
      <c r="AN448" s="22">
        <v>1.08</v>
      </c>
      <c r="AO448" s="22">
        <v>4.82</v>
      </c>
      <c r="AP448" s="22">
        <v>42</v>
      </c>
      <c r="AQ448" s="22">
        <v>1.4</v>
      </c>
      <c r="AR448" s="22">
        <v>0.1</v>
      </c>
      <c r="AS448" s="22">
        <v>0.51</v>
      </c>
      <c r="AT448" s="22">
        <v>2E-3</v>
      </c>
      <c r="AU448" s="22">
        <v>0.12</v>
      </c>
      <c r="AV448" s="22">
        <v>1.47</v>
      </c>
      <c r="AW448" s="22">
        <v>1.34</v>
      </c>
      <c r="AX448" s="22">
        <v>2.2999999999999998</v>
      </c>
      <c r="AY448" s="22">
        <v>0.28000000000000003</v>
      </c>
      <c r="AZ448" s="22">
        <v>34.9</v>
      </c>
      <c r="BA448" s="22">
        <v>96.28</v>
      </c>
      <c r="BB448" s="22" t="s">
        <v>78</v>
      </c>
      <c r="BC448" s="22" t="s">
        <v>78</v>
      </c>
      <c r="BD448" s="22" t="s">
        <v>78</v>
      </c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  <c r="BY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  <c r="CJ448" s="21"/>
      <c r="CK448" s="21"/>
      <c r="CL448" s="21"/>
      <c r="CM448" s="21"/>
      <c r="CN448" s="21"/>
      <c r="CO448" s="21"/>
      <c r="CP448" s="21"/>
      <c r="CQ448" s="21"/>
      <c r="CR448" s="21"/>
      <c r="CS448" s="21"/>
      <c r="CT448" s="21"/>
      <c r="CU448" s="21"/>
      <c r="CV448" s="21"/>
      <c r="CW448" s="21"/>
      <c r="CX448" s="21"/>
      <c r="CY448" s="28"/>
    </row>
    <row r="449" spans="1:103" x14ac:dyDescent="0.2">
      <c r="A449" s="19" t="s">
        <v>459</v>
      </c>
      <c r="B449" s="30">
        <v>89</v>
      </c>
      <c r="C449" s="30">
        <v>90</v>
      </c>
      <c r="D449" s="34" t="s">
        <v>561</v>
      </c>
      <c r="E449" s="32" t="s">
        <v>562</v>
      </c>
      <c r="F449" s="21">
        <v>990052</v>
      </c>
      <c r="G449" s="22">
        <v>1655</v>
      </c>
      <c r="H449" s="22">
        <v>3850</v>
      </c>
      <c r="I449" s="22">
        <v>18</v>
      </c>
      <c r="J449" s="22">
        <v>0.05</v>
      </c>
      <c r="K449" s="22">
        <v>69.900000000000006</v>
      </c>
      <c r="L449" s="22">
        <v>20.7</v>
      </c>
      <c r="M449" s="22">
        <v>52.8</v>
      </c>
      <c r="N449" s="22">
        <v>4.8</v>
      </c>
      <c r="O449" s="22">
        <v>125.5</v>
      </c>
      <c r="P449" s="22">
        <v>0.3</v>
      </c>
      <c r="Q449" s="22">
        <v>10.5</v>
      </c>
      <c r="R449" s="22">
        <v>2180</v>
      </c>
      <c r="S449" s="22">
        <v>1.01</v>
      </c>
      <c r="T449" s="22">
        <v>897</v>
      </c>
      <c r="U449" s="22">
        <v>1405</v>
      </c>
      <c r="V449" s="22">
        <v>411</v>
      </c>
      <c r="W449" s="22">
        <v>8.9</v>
      </c>
      <c r="X449" s="22">
        <v>0.8</v>
      </c>
      <c r="Y449" s="22">
        <v>176.5</v>
      </c>
      <c r="Z449" s="22" t="s">
        <v>90</v>
      </c>
      <c r="AA449" s="26" t="s">
        <v>97</v>
      </c>
      <c r="AB449" s="22">
        <v>1.5</v>
      </c>
      <c r="AC449" s="22">
        <v>14.05</v>
      </c>
      <c r="AD449" s="22">
        <v>64.900000000000006</v>
      </c>
      <c r="AE449" s="22">
        <v>0.1</v>
      </c>
      <c r="AF449" s="22">
        <v>2.14</v>
      </c>
      <c r="AG449" s="22">
        <v>5.5</v>
      </c>
      <c r="AH449" s="22">
        <v>76</v>
      </c>
      <c r="AI449" s="22">
        <v>2.1</v>
      </c>
      <c r="AJ449" s="22">
        <v>244</v>
      </c>
      <c r="AK449" s="22">
        <v>9.0299999999999994</v>
      </c>
      <c r="AL449" s="22">
        <v>7</v>
      </c>
      <c r="AM449" s="22">
        <v>8.69</v>
      </c>
      <c r="AN449" s="22">
        <v>1.56</v>
      </c>
      <c r="AO449" s="22">
        <v>5.62</v>
      </c>
      <c r="AP449" s="22">
        <v>40.200000000000003</v>
      </c>
      <c r="AQ449" s="22">
        <v>1.76</v>
      </c>
      <c r="AR449" s="22">
        <v>0.11</v>
      </c>
      <c r="AS449" s="22">
        <v>0.65</v>
      </c>
      <c r="AT449" s="22">
        <v>2E-3</v>
      </c>
      <c r="AU449" s="22">
        <v>0.15</v>
      </c>
      <c r="AV449" s="22">
        <v>1.42</v>
      </c>
      <c r="AW449" s="22">
        <v>1.36</v>
      </c>
      <c r="AX449" s="22">
        <v>1.94</v>
      </c>
      <c r="AY449" s="22">
        <v>0.19</v>
      </c>
      <c r="AZ449" s="22">
        <v>33.799999999999997</v>
      </c>
      <c r="BA449" s="22">
        <v>97.45</v>
      </c>
      <c r="BB449" s="22" t="s">
        <v>78</v>
      </c>
      <c r="BC449" s="22" t="s">
        <v>78</v>
      </c>
      <c r="BD449" s="22" t="s">
        <v>78</v>
      </c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  <c r="BS449" s="21"/>
      <c r="BT449" s="21"/>
      <c r="BU449" s="21"/>
      <c r="BV449" s="21"/>
      <c r="BW449" s="21"/>
      <c r="BX449" s="21"/>
      <c r="BY449" s="21"/>
      <c r="BZ449" s="21"/>
      <c r="CA449" s="21"/>
      <c r="CB449" s="21"/>
      <c r="CC449" s="21"/>
      <c r="CD449" s="21"/>
      <c r="CE449" s="21"/>
      <c r="CF449" s="21"/>
      <c r="CG449" s="21"/>
      <c r="CH449" s="21"/>
      <c r="CI449" s="21"/>
      <c r="CJ449" s="21"/>
      <c r="CK449" s="21"/>
      <c r="CL449" s="21"/>
      <c r="CM449" s="21"/>
      <c r="CN449" s="21"/>
      <c r="CO449" s="21"/>
      <c r="CP449" s="21"/>
      <c r="CQ449" s="21"/>
      <c r="CR449" s="21"/>
      <c r="CS449" s="21"/>
      <c r="CT449" s="21"/>
      <c r="CU449" s="21"/>
      <c r="CV449" s="21"/>
      <c r="CW449" s="21"/>
      <c r="CX449" s="21"/>
      <c r="CY449" s="28"/>
    </row>
    <row r="450" spans="1:103" x14ac:dyDescent="0.2">
      <c r="A450" s="19" t="s">
        <v>459</v>
      </c>
      <c r="B450" s="24">
        <v>90</v>
      </c>
      <c r="C450" s="24">
        <v>91</v>
      </c>
      <c r="D450" s="25" t="s">
        <v>563</v>
      </c>
      <c r="E450" s="25" t="s">
        <v>77</v>
      </c>
      <c r="F450" s="21">
        <v>990052</v>
      </c>
      <c r="G450" s="22">
        <v>1770</v>
      </c>
      <c r="H450" s="22">
        <v>6910</v>
      </c>
      <c r="I450" s="22">
        <v>29</v>
      </c>
      <c r="J450" s="22">
        <v>0.12</v>
      </c>
      <c r="K450" s="22">
        <v>55</v>
      </c>
      <c r="L450" s="22">
        <v>16.8</v>
      </c>
      <c r="M450" s="22">
        <v>50.1</v>
      </c>
      <c r="N450" s="22">
        <v>8</v>
      </c>
      <c r="O450" s="22">
        <v>115</v>
      </c>
      <c r="P450" s="22">
        <v>0.25</v>
      </c>
      <c r="Q450" s="22">
        <v>8.1300000000000008</v>
      </c>
      <c r="R450" s="22">
        <v>4510</v>
      </c>
      <c r="S450" s="22">
        <v>0.88</v>
      </c>
      <c r="T450" s="22">
        <v>914</v>
      </c>
      <c r="U450" s="22">
        <v>1990</v>
      </c>
      <c r="V450" s="22">
        <v>694</v>
      </c>
      <c r="W450" s="22">
        <v>6.4</v>
      </c>
      <c r="X450" s="22">
        <v>1</v>
      </c>
      <c r="Y450" s="22">
        <v>195.5</v>
      </c>
      <c r="Z450" s="22">
        <v>0.7</v>
      </c>
      <c r="AA450" s="26" t="s">
        <v>97</v>
      </c>
      <c r="AB450" s="22">
        <v>2</v>
      </c>
      <c r="AC450" s="22">
        <v>12.5</v>
      </c>
      <c r="AD450" s="22">
        <v>89.9</v>
      </c>
      <c r="AE450" s="22">
        <v>0.25</v>
      </c>
      <c r="AF450" s="22">
        <v>1.72</v>
      </c>
      <c r="AG450" s="22">
        <v>4.38</v>
      </c>
      <c r="AH450" s="22">
        <v>96</v>
      </c>
      <c r="AI450" s="22">
        <v>2</v>
      </c>
      <c r="AJ450" s="22">
        <v>201</v>
      </c>
      <c r="AK450" s="22">
        <v>7.45</v>
      </c>
      <c r="AL450" s="22">
        <v>8</v>
      </c>
      <c r="AM450" s="22">
        <v>9.3800000000000008</v>
      </c>
      <c r="AN450" s="22">
        <v>1.37</v>
      </c>
      <c r="AO450" s="22">
        <v>9.81</v>
      </c>
      <c r="AP450" s="22">
        <v>32.6</v>
      </c>
      <c r="AQ450" s="22">
        <v>2.82</v>
      </c>
      <c r="AR450" s="22">
        <v>0.12</v>
      </c>
      <c r="AS450" s="22">
        <v>0.3</v>
      </c>
      <c r="AT450" s="22">
        <v>4.0000000000000001E-3</v>
      </c>
      <c r="AU450" s="22">
        <v>0.39</v>
      </c>
      <c r="AV450" s="22">
        <v>2.02</v>
      </c>
      <c r="AW450" s="22">
        <v>2.11</v>
      </c>
      <c r="AX450" s="22">
        <v>2.85</v>
      </c>
      <c r="AY450" s="22">
        <v>0.2</v>
      </c>
      <c r="AZ450" s="22">
        <v>31.2</v>
      </c>
      <c r="BA450" s="22">
        <v>95.17</v>
      </c>
      <c r="BB450" s="22">
        <v>0.01</v>
      </c>
      <c r="BC450" s="22" t="s">
        <v>78</v>
      </c>
      <c r="BD450" s="22" t="s">
        <v>78</v>
      </c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  <c r="CJ450" s="21"/>
      <c r="CK450" s="21"/>
      <c r="CL450" s="21"/>
      <c r="CM450" s="21"/>
      <c r="CN450" s="21"/>
      <c r="CO450" s="21"/>
      <c r="CP450" s="21"/>
      <c r="CQ450" s="21"/>
      <c r="CR450" s="21"/>
      <c r="CS450" s="21"/>
      <c r="CT450" s="21"/>
      <c r="CU450" s="21"/>
      <c r="CV450" s="21"/>
      <c r="CW450" s="21"/>
      <c r="CX450" s="21"/>
      <c r="CY450" s="28"/>
    </row>
    <row r="451" spans="1:103" x14ac:dyDescent="0.2">
      <c r="A451" s="19" t="s">
        <v>459</v>
      </c>
      <c r="B451" s="24">
        <v>91</v>
      </c>
      <c r="C451" s="24">
        <v>92</v>
      </c>
      <c r="D451" s="25" t="s">
        <v>564</v>
      </c>
      <c r="E451" s="25" t="s">
        <v>77</v>
      </c>
      <c r="F451" s="21">
        <v>990052</v>
      </c>
      <c r="G451" s="22">
        <v>2110</v>
      </c>
      <c r="H451" s="22">
        <v>3770</v>
      </c>
      <c r="I451" s="22">
        <v>21</v>
      </c>
      <c r="J451" s="22">
        <v>0.04</v>
      </c>
      <c r="K451" s="22">
        <v>57.6</v>
      </c>
      <c r="L451" s="22">
        <v>14.55</v>
      </c>
      <c r="M451" s="22">
        <v>51.9</v>
      </c>
      <c r="N451" s="22">
        <v>8.6</v>
      </c>
      <c r="O451" s="22">
        <v>124</v>
      </c>
      <c r="P451" s="22">
        <v>0.13</v>
      </c>
      <c r="Q451" s="22">
        <v>7.67</v>
      </c>
      <c r="R451" s="22">
        <v>2200</v>
      </c>
      <c r="S451" s="22">
        <v>0.59</v>
      </c>
      <c r="T451" s="22">
        <v>268</v>
      </c>
      <c r="U451" s="22">
        <v>1365</v>
      </c>
      <c r="V451" s="22">
        <v>395</v>
      </c>
      <c r="W451" s="22">
        <v>7</v>
      </c>
      <c r="X451" s="22">
        <v>0.9</v>
      </c>
      <c r="Y451" s="22">
        <v>178</v>
      </c>
      <c r="Z451" s="22" t="s">
        <v>90</v>
      </c>
      <c r="AA451" s="26" t="s">
        <v>97</v>
      </c>
      <c r="AB451" s="22">
        <v>1.7</v>
      </c>
      <c r="AC451" s="22">
        <v>12.75</v>
      </c>
      <c r="AD451" s="22">
        <v>73.3</v>
      </c>
      <c r="AE451" s="22">
        <v>0.22</v>
      </c>
      <c r="AF451" s="22">
        <v>1.38</v>
      </c>
      <c r="AG451" s="22">
        <v>2.3199999999999998</v>
      </c>
      <c r="AH451" s="22">
        <v>43</v>
      </c>
      <c r="AI451" s="22">
        <v>1.5</v>
      </c>
      <c r="AJ451" s="22">
        <v>187.5</v>
      </c>
      <c r="AK451" s="22">
        <v>6.25</v>
      </c>
      <c r="AL451" s="22">
        <v>6</v>
      </c>
      <c r="AM451" s="22">
        <v>10.9</v>
      </c>
      <c r="AN451" s="22">
        <v>1.57</v>
      </c>
      <c r="AO451" s="22">
        <v>5.26</v>
      </c>
      <c r="AP451" s="22">
        <v>38.1</v>
      </c>
      <c r="AQ451" s="22">
        <v>1.8</v>
      </c>
      <c r="AR451" s="22">
        <v>0.08</v>
      </c>
      <c r="AS451" s="22">
        <v>0.59</v>
      </c>
      <c r="AT451" s="22">
        <v>3.0000000000000001E-3</v>
      </c>
      <c r="AU451" s="22">
        <v>0.34</v>
      </c>
      <c r="AV451" s="22">
        <v>1.28</v>
      </c>
      <c r="AW451" s="22">
        <v>1.34</v>
      </c>
      <c r="AX451" s="22">
        <v>2.9</v>
      </c>
      <c r="AY451" s="22">
        <v>0.24</v>
      </c>
      <c r="AZ451" s="22">
        <v>33.6</v>
      </c>
      <c r="BA451" s="22">
        <v>98</v>
      </c>
      <c r="BB451" s="22" t="s">
        <v>78</v>
      </c>
      <c r="BC451" s="22" t="s">
        <v>78</v>
      </c>
      <c r="BD451" s="22" t="s">
        <v>78</v>
      </c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  <c r="BS451" s="21"/>
      <c r="BT451" s="21"/>
      <c r="BU451" s="21"/>
      <c r="BV451" s="21"/>
      <c r="BW451" s="21"/>
      <c r="BX451" s="21"/>
      <c r="BY451" s="21"/>
      <c r="BZ451" s="21"/>
      <c r="CA451" s="21"/>
      <c r="CB451" s="21"/>
      <c r="CC451" s="21"/>
      <c r="CD451" s="21"/>
      <c r="CE451" s="21"/>
      <c r="CF451" s="21"/>
      <c r="CG451" s="21"/>
      <c r="CH451" s="21"/>
      <c r="CI451" s="21"/>
      <c r="CJ451" s="21"/>
      <c r="CK451" s="21"/>
      <c r="CL451" s="21"/>
      <c r="CM451" s="21"/>
      <c r="CN451" s="21"/>
      <c r="CO451" s="21"/>
      <c r="CP451" s="21"/>
      <c r="CQ451" s="21"/>
      <c r="CR451" s="21"/>
      <c r="CS451" s="21"/>
      <c r="CT451" s="21"/>
      <c r="CU451" s="21"/>
      <c r="CV451" s="21"/>
      <c r="CW451" s="21"/>
      <c r="CX451" s="21"/>
      <c r="CY451" s="28"/>
    </row>
    <row r="452" spans="1:103" x14ac:dyDescent="0.2">
      <c r="A452" s="19" t="s">
        <v>459</v>
      </c>
      <c r="B452" s="24">
        <v>92</v>
      </c>
      <c r="C452" s="24">
        <v>93</v>
      </c>
      <c r="D452" s="25" t="s">
        <v>565</v>
      </c>
      <c r="E452" s="25" t="s">
        <v>77</v>
      </c>
      <c r="F452" s="21">
        <v>990052</v>
      </c>
      <c r="G452" s="22">
        <v>2210</v>
      </c>
      <c r="H452" s="22">
        <v>4950</v>
      </c>
      <c r="I452" s="22">
        <v>17</v>
      </c>
      <c r="J452" s="22">
        <v>0.33</v>
      </c>
      <c r="K452" s="22">
        <v>80.099999999999994</v>
      </c>
      <c r="L452" s="22">
        <v>25.5</v>
      </c>
      <c r="M452" s="22">
        <v>53.1</v>
      </c>
      <c r="N452" s="22">
        <v>9.4</v>
      </c>
      <c r="O452" s="22">
        <v>132.5</v>
      </c>
      <c r="P452" s="22" t="s">
        <v>85</v>
      </c>
      <c r="Q452" s="22">
        <v>12</v>
      </c>
      <c r="R452" s="22">
        <v>3010</v>
      </c>
      <c r="S452" s="22">
        <v>1.38</v>
      </c>
      <c r="T452" s="22">
        <v>453</v>
      </c>
      <c r="U452" s="22">
        <v>1510</v>
      </c>
      <c r="V452" s="22">
        <v>481</v>
      </c>
      <c r="W452" s="22">
        <v>16.3</v>
      </c>
      <c r="X452" s="22">
        <v>1.1000000000000001</v>
      </c>
      <c r="Y452" s="22">
        <v>171</v>
      </c>
      <c r="Z452" s="22" t="s">
        <v>90</v>
      </c>
      <c r="AA452" s="26" t="s">
        <v>97</v>
      </c>
      <c r="AB452" s="22">
        <v>1</v>
      </c>
      <c r="AC452" s="22">
        <v>16.55</v>
      </c>
      <c r="AD452" s="22">
        <v>37.200000000000003</v>
      </c>
      <c r="AE452" s="22">
        <v>0.12</v>
      </c>
      <c r="AF452" s="22">
        <v>2.54</v>
      </c>
      <c r="AG452" s="22">
        <v>3.68</v>
      </c>
      <c r="AH452" s="22">
        <v>52</v>
      </c>
      <c r="AI452" s="22">
        <v>1.3</v>
      </c>
      <c r="AJ452" s="22">
        <v>289</v>
      </c>
      <c r="AK452" s="22">
        <v>12.5</v>
      </c>
      <c r="AL452" s="22">
        <v>5</v>
      </c>
      <c r="AM452" s="22">
        <v>8.5500000000000007</v>
      </c>
      <c r="AN452" s="22">
        <v>1.48</v>
      </c>
      <c r="AO452" s="22">
        <v>5.39</v>
      </c>
      <c r="AP452" s="22">
        <v>39.700000000000003</v>
      </c>
      <c r="AQ452" s="22">
        <v>1.83</v>
      </c>
      <c r="AR452" s="22" t="s">
        <v>78</v>
      </c>
      <c r="AS452" s="22">
        <v>0.69</v>
      </c>
      <c r="AT452" s="22">
        <v>2E-3</v>
      </c>
      <c r="AU452" s="22">
        <v>0.18</v>
      </c>
      <c r="AV452" s="22">
        <v>1.56</v>
      </c>
      <c r="AW452" s="22">
        <v>1.83</v>
      </c>
      <c r="AX452" s="22">
        <v>3.65</v>
      </c>
      <c r="AY452" s="22">
        <v>0.26</v>
      </c>
      <c r="AZ452" s="22">
        <v>32.9</v>
      </c>
      <c r="BA452" s="22">
        <v>98.02</v>
      </c>
      <c r="BB452" s="22" t="s">
        <v>78</v>
      </c>
      <c r="BC452" s="22" t="s">
        <v>78</v>
      </c>
      <c r="BD452" s="22" t="s">
        <v>78</v>
      </c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  <c r="BS452" s="21"/>
      <c r="BT452" s="21"/>
      <c r="BU452" s="21"/>
      <c r="BV452" s="21"/>
      <c r="BW452" s="21"/>
      <c r="BX452" s="21"/>
      <c r="BY452" s="21"/>
      <c r="BZ452" s="21"/>
      <c r="CA452" s="21"/>
      <c r="CB452" s="21"/>
      <c r="CC452" s="21"/>
      <c r="CD452" s="21"/>
      <c r="CE452" s="21"/>
      <c r="CF452" s="21"/>
      <c r="CG452" s="21"/>
      <c r="CH452" s="21"/>
      <c r="CI452" s="21"/>
      <c r="CJ452" s="21"/>
      <c r="CK452" s="21"/>
      <c r="CL452" s="21"/>
      <c r="CM452" s="21"/>
      <c r="CN452" s="21"/>
      <c r="CO452" s="21"/>
      <c r="CP452" s="21"/>
      <c r="CQ452" s="21"/>
      <c r="CR452" s="21"/>
      <c r="CS452" s="21"/>
      <c r="CT452" s="21"/>
      <c r="CU452" s="21"/>
      <c r="CV452" s="21"/>
      <c r="CW452" s="21"/>
      <c r="CX452" s="21"/>
      <c r="CY452" s="28"/>
    </row>
    <row r="453" spans="1:103" x14ac:dyDescent="0.2">
      <c r="A453" s="19" t="s">
        <v>459</v>
      </c>
      <c r="B453" s="24">
        <v>93</v>
      </c>
      <c r="C453" s="24">
        <v>94</v>
      </c>
      <c r="D453" s="25" t="s">
        <v>566</v>
      </c>
      <c r="E453" s="25" t="s">
        <v>77</v>
      </c>
      <c r="F453" s="21">
        <v>990052</v>
      </c>
      <c r="G453" s="22">
        <v>1245</v>
      </c>
      <c r="H453" s="22">
        <v>5640</v>
      </c>
      <c r="I453" s="22">
        <v>12</v>
      </c>
      <c r="J453" s="22">
        <v>0.64</v>
      </c>
      <c r="K453" s="22">
        <v>39.200000000000003</v>
      </c>
      <c r="L453" s="22">
        <v>15.5</v>
      </c>
      <c r="M453" s="22">
        <v>33.299999999999997</v>
      </c>
      <c r="N453" s="22">
        <v>5.3</v>
      </c>
      <c r="O453" s="22">
        <v>71.7</v>
      </c>
      <c r="P453" s="22">
        <v>0.15</v>
      </c>
      <c r="Q453" s="22">
        <v>6.68</v>
      </c>
      <c r="R453" s="22">
        <v>3740</v>
      </c>
      <c r="S453" s="22">
        <v>1.6</v>
      </c>
      <c r="T453" s="22">
        <v>314</v>
      </c>
      <c r="U453" s="22">
        <v>1520</v>
      </c>
      <c r="V453" s="22">
        <v>521</v>
      </c>
      <c r="W453" s="22">
        <v>22.8</v>
      </c>
      <c r="X453" s="22">
        <v>1.2</v>
      </c>
      <c r="Y453" s="22">
        <v>126.5</v>
      </c>
      <c r="Z453" s="22" t="s">
        <v>90</v>
      </c>
      <c r="AA453" s="26" t="s">
        <v>97</v>
      </c>
      <c r="AB453" s="22">
        <v>0.8</v>
      </c>
      <c r="AC453" s="22">
        <v>7.77</v>
      </c>
      <c r="AD453" s="22">
        <v>34.4</v>
      </c>
      <c r="AE453" s="22">
        <v>0.08</v>
      </c>
      <c r="AF453" s="22">
        <v>2.08</v>
      </c>
      <c r="AG453" s="22">
        <v>1.77</v>
      </c>
      <c r="AH453" s="22">
        <v>55</v>
      </c>
      <c r="AI453" s="22">
        <v>1</v>
      </c>
      <c r="AJ453" s="22">
        <v>164</v>
      </c>
      <c r="AK453" s="22">
        <v>11.7</v>
      </c>
      <c r="AL453" s="22">
        <v>7</v>
      </c>
      <c r="AM453" s="22">
        <v>7.73</v>
      </c>
      <c r="AN453" s="22">
        <v>0.97</v>
      </c>
      <c r="AO453" s="22">
        <v>9.9700000000000006</v>
      </c>
      <c r="AP453" s="22">
        <v>34.9</v>
      </c>
      <c r="AQ453" s="22">
        <v>2.04</v>
      </c>
      <c r="AR453" s="22">
        <v>0.06</v>
      </c>
      <c r="AS453" s="22">
        <v>0.59</v>
      </c>
      <c r="AT453" s="22">
        <v>2E-3</v>
      </c>
      <c r="AU453" s="22">
        <v>0.11</v>
      </c>
      <c r="AV453" s="22">
        <v>1.98</v>
      </c>
      <c r="AW453" s="22">
        <v>1.37</v>
      </c>
      <c r="AX453" s="22">
        <v>3.1</v>
      </c>
      <c r="AY453" s="22">
        <v>0.14000000000000001</v>
      </c>
      <c r="AZ453" s="22">
        <v>27.9</v>
      </c>
      <c r="BA453" s="22">
        <v>90.86</v>
      </c>
      <c r="BB453" s="22" t="s">
        <v>78</v>
      </c>
      <c r="BC453" s="22" t="s">
        <v>78</v>
      </c>
      <c r="BD453" s="22" t="s">
        <v>78</v>
      </c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  <c r="CQ453" s="21"/>
      <c r="CR453" s="21"/>
      <c r="CS453" s="21"/>
      <c r="CT453" s="21"/>
      <c r="CU453" s="21"/>
      <c r="CV453" s="21"/>
      <c r="CW453" s="21"/>
      <c r="CX453" s="21"/>
      <c r="CY453" s="28"/>
    </row>
    <row r="454" spans="1:103" x14ac:dyDescent="0.2">
      <c r="A454" s="19" t="s">
        <v>459</v>
      </c>
      <c r="B454" s="24">
        <v>94</v>
      </c>
      <c r="C454" s="24">
        <v>95</v>
      </c>
      <c r="D454" s="25" t="s">
        <v>567</v>
      </c>
      <c r="E454" s="25" t="s">
        <v>77</v>
      </c>
      <c r="F454" s="21">
        <v>990052</v>
      </c>
      <c r="G454" s="22">
        <v>4120</v>
      </c>
      <c r="H454" s="22">
        <v>4610</v>
      </c>
      <c r="I454" s="22">
        <v>19</v>
      </c>
      <c r="J454" s="22">
        <v>0.95</v>
      </c>
      <c r="K454" s="22">
        <v>47.6</v>
      </c>
      <c r="L454" s="22">
        <v>17.7</v>
      </c>
      <c r="M454" s="22">
        <v>35.1</v>
      </c>
      <c r="N454" s="22">
        <v>11.3</v>
      </c>
      <c r="O454" s="22">
        <v>80.900000000000006</v>
      </c>
      <c r="P454" s="22">
        <v>0.22</v>
      </c>
      <c r="Q454" s="22">
        <v>7.66</v>
      </c>
      <c r="R454" s="22">
        <v>2910</v>
      </c>
      <c r="S454" s="22">
        <v>1.39</v>
      </c>
      <c r="T454" s="22">
        <v>519</v>
      </c>
      <c r="U454" s="22">
        <v>1335</v>
      </c>
      <c r="V454" s="22">
        <v>435</v>
      </c>
      <c r="W454" s="22">
        <v>32.700000000000003</v>
      </c>
      <c r="X454" s="22">
        <v>1.2</v>
      </c>
      <c r="Y454" s="22">
        <v>132</v>
      </c>
      <c r="Z454" s="22" t="s">
        <v>90</v>
      </c>
      <c r="AA454" s="26" t="s">
        <v>97</v>
      </c>
      <c r="AB454" s="22">
        <v>1.1000000000000001</v>
      </c>
      <c r="AC454" s="22">
        <v>9.42</v>
      </c>
      <c r="AD454" s="22">
        <v>24.7</v>
      </c>
      <c r="AE454" s="22">
        <v>0.18</v>
      </c>
      <c r="AF454" s="22">
        <v>2.04</v>
      </c>
      <c r="AG454" s="22">
        <v>3.86</v>
      </c>
      <c r="AH454" s="22">
        <v>105</v>
      </c>
      <c r="AI454" s="22">
        <v>1.1000000000000001</v>
      </c>
      <c r="AJ454" s="22">
        <v>195</v>
      </c>
      <c r="AK454" s="22">
        <v>11.15</v>
      </c>
      <c r="AL454" s="22">
        <v>8</v>
      </c>
      <c r="AM454" s="22">
        <v>9.0500000000000007</v>
      </c>
      <c r="AN454" s="22">
        <v>1.58</v>
      </c>
      <c r="AO454" s="22">
        <v>7.36</v>
      </c>
      <c r="AP454" s="22">
        <v>36.1</v>
      </c>
      <c r="AQ454" s="22">
        <v>2.16</v>
      </c>
      <c r="AR454" s="22">
        <v>0.11</v>
      </c>
      <c r="AS454" s="22">
        <v>0.94</v>
      </c>
      <c r="AT454" s="22">
        <v>3.0000000000000001E-3</v>
      </c>
      <c r="AU454" s="22">
        <v>0.27</v>
      </c>
      <c r="AV454" s="22">
        <v>1.73</v>
      </c>
      <c r="AW454" s="22">
        <v>1.42</v>
      </c>
      <c r="AX454" s="22">
        <v>2.92</v>
      </c>
      <c r="AY454" s="22">
        <v>0.47</v>
      </c>
      <c r="AZ454" s="22">
        <v>30.4</v>
      </c>
      <c r="BA454" s="22">
        <v>94.51</v>
      </c>
      <c r="BB454" s="22" t="s">
        <v>78</v>
      </c>
      <c r="BC454" s="22" t="s">
        <v>78</v>
      </c>
      <c r="BD454" s="22" t="s">
        <v>78</v>
      </c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8"/>
    </row>
    <row r="455" spans="1:103" x14ac:dyDescent="0.2">
      <c r="A455" s="19" t="s">
        <v>459</v>
      </c>
      <c r="B455" s="24">
        <v>95</v>
      </c>
      <c r="C455" s="24">
        <v>96</v>
      </c>
      <c r="D455" s="25" t="s">
        <v>568</v>
      </c>
      <c r="E455" s="25" t="s">
        <v>77</v>
      </c>
      <c r="F455" s="21">
        <v>990052</v>
      </c>
      <c r="G455" s="22">
        <v>2340</v>
      </c>
      <c r="H455" s="22">
        <v>2590</v>
      </c>
      <c r="I455" s="22">
        <v>57</v>
      </c>
      <c r="J455" s="22">
        <v>3.98</v>
      </c>
      <c r="K455" s="22">
        <v>45.8</v>
      </c>
      <c r="L455" s="22">
        <v>14.55</v>
      </c>
      <c r="M455" s="22">
        <v>26.8</v>
      </c>
      <c r="N455" s="22">
        <v>23.1</v>
      </c>
      <c r="O455" s="22">
        <v>66.5</v>
      </c>
      <c r="P455" s="22">
        <v>0.88</v>
      </c>
      <c r="Q455" s="22">
        <v>6.8</v>
      </c>
      <c r="R455" s="22">
        <v>1515</v>
      </c>
      <c r="S455" s="22">
        <v>0.71</v>
      </c>
      <c r="T455" s="22">
        <v>866</v>
      </c>
      <c r="U455" s="22">
        <v>822</v>
      </c>
      <c r="V455" s="22">
        <v>256</v>
      </c>
      <c r="W455" s="22">
        <v>163</v>
      </c>
      <c r="X455" s="22">
        <v>1.9</v>
      </c>
      <c r="Y455" s="22">
        <v>91.4</v>
      </c>
      <c r="Z455" s="22">
        <v>2.1</v>
      </c>
      <c r="AA455" s="26" t="s">
        <v>97</v>
      </c>
      <c r="AB455" s="22">
        <v>3.9</v>
      </c>
      <c r="AC455" s="22">
        <v>8.4</v>
      </c>
      <c r="AD455" s="22">
        <v>17.100000000000001</v>
      </c>
      <c r="AE455" s="22">
        <v>0.64</v>
      </c>
      <c r="AF455" s="22">
        <v>1.54</v>
      </c>
      <c r="AG455" s="22">
        <v>7.17</v>
      </c>
      <c r="AH455" s="22">
        <v>321</v>
      </c>
      <c r="AI455" s="22">
        <v>2.1</v>
      </c>
      <c r="AJ455" s="22">
        <v>171.5</v>
      </c>
      <c r="AK455" s="22">
        <v>6.14</v>
      </c>
      <c r="AL455" s="22">
        <v>50</v>
      </c>
      <c r="AM455" s="22">
        <v>29</v>
      </c>
      <c r="AN455" s="22">
        <v>7.54</v>
      </c>
      <c r="AO455" s="22">
        <v>11.45</v>
      </c>
      <c r="AP455" s="22">
        <v>19</v>
      </c>
      <c r="AQ455" s="22">
        <v>5.0599999999999996</v>
      </c>
      <c r="AR455" s="22">
        <v>0.09</v>
      </c>
      <c r="AS455" s="22">
        <v>5.83</v>
      </c>
      <c r="AT455" s="22">
        <v>7.0000000000000001E-3</v>
      </c>
      <c r="AU455" s="22">
        <v>1.02</v>
      </c>
      <c r="AV455" s="22">
        <v>0.97</v>
      </c>
      <c r="AW455" s="22">
        <v>1.96</v>
      </c>
      <c r="AX455" s="22">
        <v>1.96</v>
      </c>
      <c r="AY455" s="22">
        <v>0.26</v>
      </c>
      <c r="AZ455" s="22">
        <v>16.649999999999999</v>
      </c>
      <c r="BA455" s="22">
        <v>100.8</v>
      </c>
      <c r="BB455" s="22" t="s">
        <v>78</v>
      </c>
      <c r="BC455" s="22" t="s">
        <v>78</v>
      </c>
      <c r="BD455" s="22" t="s">
        <v>78</v>
      </c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8"/>
    </row>
    <row r="456" spans="1:103" x14ac:dyDescent="0.2">
      <c r="A456" s="19" t="s">
        <v>459</v>
      </c>
      <c r="B456" s="24">
        <v>96</v>
      </c>
      <c r="C456" s="24">
        <v>97</v>
      </c>
      <c r="D456" s="25" t="s">
        <v>569</v>
      </c>
      <c r="E456" s="25" t="s">
        <v>77</v>
      </c>
      <c r="F456" s="21">
        <v>990052</v>
      </c>
      <c r="G456" s="22">
        <v>3940</v>
      </c>
      <c r="H456" s="22">
        <v>4020</v>
      </c>
      <c r="I456" s="22">
        <v>58</v>
      </c>
      <c r="J456" s="22">
        <v>2.74</v>
      </c>
      <c r="K456" s="22">
        <v>79.5</v>
      </c>
      <c r="L456" s="22">
        <v>27.4</v>
      </c>
      <c r="M456" s="22">
        <v>44.3</v>
      </c>
      <c r="N456" s="22">
        <v>20.2</v>
      </c>
      <c r="O456" s="22">
        <v>109.5</v>
      </c>
      <c r="P456" s="22">
        <v>1.08</v>
      </c>
      <c r="Q456" s="22">
        <v>13</v>
      </c>
      <c r="R456" s="22">
        <v>2360</v>
      </c>
      <c r="S456" s="22">
        <v>1.39</v>
      </c>
      <c r="T456" s="22">
        <v>1535</v>
      </c>
      <c r="U456" s="22">
        <v>1270</v>
      </c>
      <c r="V456" s="22">
        <v>398</v>
      </c>
      <c r="W456" s="22">
        <v>94.1</v>
      </c>
      <c r="X456" s="22">
        <v>3.1</v>
      </c>
      <c r="Y456" s="22">
        <v>144.5</v>
      </c>
      <c r="Z456" s="22">
        <v>1.8</v>
      </c>
      <c r="AA456" s="26" t="s">
        <v>97</v>
      </c>
      <c r="AB456" s="22">
        <v>2.9</v>
      </c>
      <c r="AC456" s="22">
        <v>14.75</v>
      </c>
      <c r="AD456" s="22">
        <v>34.200000000000003</v>
      </c>
      <c r="AE456" s="22">
        <v>0.45</v>
      </c>
      <c r="AF456" s="22">
        <v>2.9</v>
      </c>
      <c r="AG456" s="22">
        <v>6.15</v>
      </c>
      <c r="AH456" s="22">
        <v>234</v>
      </c>
      <c r="AI456" s="22">
        <v>3.5</v>
      </c>
      <c r="AJ456" s="22">
        <v>323</v>
      </c>
      <c r="AK456" s="22">
        <v>14.2</v>
      </c>
      <c r="AL456" s="22">
        <v>47</v>
      </c>
      <c r="AM456" s="22">
        <v>14.8</v>
      </c>
      <c r="AN456" s="22">
        <v>3.33</v>
      </c>
      <c r="AO456" s="22">
        <v>9.16</v>
      </c>
      <c r="AP456" s="22">
        <v>31.9</v>
      </c>
      <c r="AQ456" s="22">
        <v>3.74</v>
      </c>
      <c r="AR456" s="22">
        <v>0.26</v>
      </c>
      <c r="AS456" s="22">
        <v>2.2999999999999998</v>
      </c>
      <c r="AT456" s="22">
        <v>8.0000000000000002E-3</v>
      </c>
      <c r="AU456" s="22">
        <v>0.71</v>
      </c>
      <c r="AV456" s="22">
        <v>1.26</v>
      </c>
      <c r="AW456" s="22">
        <v>5.0199999999999996</v>
      </c>
      <c r="AX456" s="22">
        <v>2.31</v>
      </c>
      <c r="AY456" s="22">
        <v>0.46</v>
      </c>
      <c r="AZ456" s="22">
        <v>22.3</v>
      </c>
      <c r="BA456" s="22">
        <v>97.56</v>
      </c>
      <c r="BB456" s="22" t="s">
        <v>78</v>
      </c>
      <c r="BC456" s="22" t="s">
        <v>78</v>
      </c>
      <c r="BD456" s="22" t="s">
        <v>78</v>
      </c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  <c r="BY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  <c r="CJ456" s="21"/>
      <c r="CK456" s="21"/>
      <c r="CL456" s="21"/>
      <c r="CM456" s="21"/>
      <c r="CN456" s="21"/>
      <c r="CO456" s="21"/>
      <c r="CP456" s="21"/>
      <c r="CQ456" s="21"/>
      <c r="CR456" s="21"/>
      <c r="CS456" s="21"/>
      <c r="CT456" s="21"/>
      <c r="CU456" s="21"/>
      <c r="CV456" s="21"/>
      <c r="CW456" s="21"/>
      <c r="CX456" s="21"/>
      <c r="CY456" s="28"/>
    </row>
    <row r="457" spans="1:103" x14ac:dyDescent="0.2">
      <c r="A457" s="19" t="s">
        <v>459</v>
      </c>
      <c r="B457" s="24">
        <v>97</v>
      </c>
      <c r="C457" s="24">
        <v>98</v>
      </c>
      <c r="D457" s="25" t="s">
        <v>570</v>
      </c>
      <c r="E457" s="25" t="s">
        <v>77</v>
      </c>
      <c r="F457" s="21">
        <v>990052</v>
      </c>
      <c r="G457" s="22">
        <v>3340</v>
      </c>
      <c r="H457" s="22">
        <v>3030</v>
      </c>
      <c r="I457" s="22">
        <v>76</v>
      </c>
      <c r="J457" s="22">
        <v>0.98</v>
      </c>
      <c r="K457" s="22">
        <v>33.700000000000003</v>
      </c>
      <c r="L457" s="22">
        <v>12.3</v>
      </c>
      <c r="M457" s="22">
        <v>24.2</v>
      </c>
      <c r="N457" s="22">
        <v>15</v>
      </c>
      <c r="O457" s="22">
        <v>56.7</v>
      </c>
      <c r="P457" s="22">
        <v>0.73</v>
      </c>
      <c r="Q457" s="22">
        <v>5.29</v>
      </c>
      <c r="R457" s="22">
        <v>1920</v>
      </c>
      <c r="S457" s="22">
        <v>0.92</v>
      </c>
      <c r="T457" s="22">
        <v>509</v>
      </c>
      <c r="U457" s="22">
        <v>883</v>
      </c>
      <c r="V457" s="22">
        <v>287</v>
      </c>
      <c r="W457" s="22">
        <v>70.599999999999994</v>
      </c>
      <c r="X457" s="22">
        <v>1.8</v>
      </c>
      <c r="Y457" s="22">
        <v>88.5</v>
      </c>
      <c r="Z457" s="22" t="s">
        <v>90</v>
      </c>
      <c r="AA457" s="22">
        <v>9590</v>
      </c>
      <c r="AB457" s="22">
        <v>4.5</v>
      </c>
      <c r="AC457" s="22">
        <v>6.65</v>
      </c>
      <c r="AD457" s="22">
        <v>23.7</v>
      </c>
      <c r="AE457" s="22">
        <v>0.9</v>
      </c>
      <c r="AF457" s="22">
        <v>1.46</v>
      </c>
      <c r="AG457" s="22">
        <v>5.72</v>
      </c>
      <c r="AH457" s="22">
        <v>134</v>
      </c>
      <c r="AI457" s="22">
        <v>2.9</v>
      </c>
      <c r="AJ457" s="22">
        <v>137.5</v>
      </c>
      <c r="AK457" s="22">
        <v>7.8</v>
      </c>
      <c r="AL457" s="22">
        <v>49</v>
      </c>
      <c r="AM457" s="22">
        <v>26.6</v>
      </c>
      <c r="AN457" s="22">
        <v>6.34</v>
      </c>
      <c r="AO457" s="22">
        <v>10.45</v>
      </c>
      <c r="AP457" s="22">
        <v>22.3</v>
      </c>
      <c r="AQ457" s="22">
        <v>3.76</v>
      </c>
      <c r="AR457" s="22">
        <v>0.09</v>
      </c>
      <c r="AS457" s="22">
        <v>4.09</v>
      </c>
      <c r="AT457" s="22">
        <v>0.01</v>
      </c>
      <c r="AU457" s="22">
        <v>1.4</v>
      </c>
      <c r="AV457" s="22">
        <v>1.41</v>
      </c>
      <c r="AW457" s="22">
        <v>2.3199999999999998</v>
      </c>
      <c r="AX457" s="22">
        <v>1.17</v>
      </c>
      <c r="AY457" s="22">
        <v>0.39</v>
      </c>
      <c r="AZ457" s="22">
        <v>18.95</v>
      </c>
      <c r="BA457" s="22">
        <v>99.28</v>
      </c>
      <c r="BB457" s="22" t="s">
        <v>78</v>
      </c>
      <c r="BC457" s="22" t="s">
        <v>78</v>
      </c>
      <c r="BD457" s="22" t="s">
        <v>78</v>
      </c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  <c r="BY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  <c r="CJ457" s="21"/>
      <c r="CK457" s="21"/>
      <c r="CL457" s="21"/>
      <c r="CM457" s="21"/>
      <c r="CN457" s="21"/>
      <c r="CO457" s="21"/>
      <c r="CP457" s="21"/>
      <c r="CQ457" s="21"/>
      <c r="CR457" s="21"/>
      <c r="CS457" s="21"/>
      <c r="CT457" s="21"/>
      <c r="CU457" s="21"/>
      <c r="CV457" s="21"/>
      <c r="CW457" s="21"/>
      <c r="CX457" s="21"/>
      <c r="CY457" s="28"/>
    </row>
    <row r="458" spans="1:103" x14ac:dyDescent="0.2">
      <c r="A458" s="19" t="s">
        <v>459</v>
      </c>
      <c r="B458" s="2" t="s">
        <v>126</v>
      </c>
      <c r="C458" s="2"/>
      <c r="D458" s="27" t="s">
        <v>571</v>
      </c>
      <c r="E458" s="27" t="s">
        <v>107</v>
      </c>
      <c r="F458" s="21">
        <v>990052</v>
      </c>
      <c r="G458" s="22">
        <v>4130</v>
      </c>
      <c r="H458" s="22">
        <v>3170</v>
      </c>
      <c r="I458" s="22">
        <v>61</v>
      </c>
      <c r="J458" s="22">
        <v>2.78</v>
      </c>
      <c r="K458" s="22">
        <v>21.3</v>
      </c>
      <c r="L458" s="22">
        <v>6.66</v>
      </c>
      <c r="M458" s="22">
        <v>18.850000000000001</v>
      </c>
      <c r="N458" s="22">
        <v>15.4</v>
      </c>
      <c r="O458" s="22">
        <v>45.5</v>
      </c>
      <c r="P458" s="22">
        <v>1.89</v>
      </c>
      <c r="Q458" s="22">
        <v>3.14</v>
      </c>
      <c r="R458" s="22">
        <v>2520</v>
      </c>
      <c r="S458" s="22">
        <v>0.53</v>
      </c>
      <c r="T458" s="22">
        <v>266</v>
      </c>
      <c r="U458" s="22">
        <v>682</v>
      </c>
      <c r="V458" s="22">
        <v>252</v>
      </c>
      <c r="W458" s="22">
        <v>75.7</v>
      </c>
      <c r="X458" s="22">
        <v>7.4</v>
      </c>
      <c r="Y458" s="22">
        <v>69.599999999999994</v>
      </c>
      <c r="Z458" s="22">
        <v>2.7</v>
      </c>
      <c r="AA458" s="22">
        <v>6660</v>
      </c>
      <c r="AB458" s="22">
        <v>2.2999999999999998</v>
      </c>
      <c r="AC458" s="22">
        <v>4.5599999999999996</v>
      </c>
      <c r="AD458" s="22">
        <v>113.5</v>
      </c>
      <c r="AE458" s="22">
        <v>0.28999999999999998</v>
      </c>
      <c r="AF458" s="22">
        <v>0.92</v>
      </c>
      <c r="AG458" s="22">
        <v>3.2</v>
      </c>
      <c r="AH458" s="22">
        <v>55</v>
      </c>
      <c r="AI458" s="22">
        <v>3.2</v>
      </c>
      <c r="AJ458" s="22">
        <v>77.7</v>
      </c>
      <c r="AK458" s="22">
        <v>4.99</v>
      </c>
      <c r="AL458" s="22">
        <v>69</v>
      </c>
      <c r="AM458" s="22">
        <v>35.5</v>
      </c>
      <c r="AN458" s="22">
        <v>10.35</v>
      </c>
      <c r="AO458" s="22">
        <v>7.62</v>
      </c>
      <c r="AP458" s="22">
        <v>18.05</v>
      </c>
      <c r="AQ458" s="22">
        <v>3.69</v>
      </c>
      <c r="AR458" s="22">
        <v>4.78</v>
      </c>
      <c r="AS458" s="22">
        <v>1.26</v>
      </c>
      <c r="AT458" s="22">
        <v>8.0000000000000002E-3</v>
      </c>
      <c r="AU458" s="22">
        <v>0.46</v>
      </c>
      <c r="AV458" s="22">
        <v>0.76</v>
      </c>
      <c r="AW458" s="22">
        <v>0.2</v>
      </c>
      <c r="AX458" s="22">
        <v>0.78</v>
      </c>
      <c r="AY458" s="22">
        <v>0.48</v>
      </c>
      <c r="AZ458" s="22">
        <v>17.95</v>
      </c>
      <c r="BA458" s="22">
        <v>101.89</v>
      </c>
      <c r="BB458" s="22"/>
      <c r="BC458" s="22"/>
      <c r="BD458" s="22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  <c r="CQ458" s="21"/>
      <c r="CR458" s="21"/>
      <c r="CS458" s="21"/>
      <c r="CT458" s="21"/>
      <c r="CU458" s="21"/>
      <c r="CV458" s="21"/>
      <c r="CW458" s="21"/>
      <c r="CX458" s="21"/>
      <c r="CY458" s="28"/>
    </row>
    <row r="459" spans="1:103" x14ac:dyDescent="0.2">
      <c r="A459" s="19" t="s">
        <v>459</v>
      </c>
      <c r="B459" s="24">
        <v>98</v>
      </c>
      <c r="C459" s="24">
        <v>99</v>
      </c>
      <c r="D459" s="25" t="s">
        <v>572</v>
      </c>
      <c r="E459" s="25" t="s">
        <v>77</v>
      </c>
      <c r="F459" s="21">
        <v>990052</v>
      </c>
      <c r="G459" s="22">
        <v>2290</v>
      </c>
      <c r="H459" s="22">
        <v>1745</v>
      </c>
      <c r="I459" s="22">
        <v>156</v>
      </c>
      <c r="J459" s="22">
        <v>4.3600000000000003</v>
      </c>
      <c r="K459" s="22">
        <v>15</v>
      </c>
      <c r="L459" s="22">
        <v>6.73</v>
      </c>
      <c r="M459" s="22">
        <v>10.85</v>
      </c>
      <c r="N459" s="22">
        <v>22.9</v>
      </c>
      <c r="O459" s="22">
        <v>24.9</v>
      </c>
      <c r="P459" s="22">
        <v>1.64</v>
      </c>
      <c r="Q459" s="22">
        <v>2.4300000000000002</v>
      </c>
      <c r="R459" s="22">
        <v>1080</v>
      </c>
      <c r="S459" s="22">
        <v>0.5</v>
      </c>
      <c r="T459" s="22">
        <v>423</v>
      </c>
      <c r="U459" s="22">
        <v>460</v>
      </c>
      <c r="V459" s="22">
        <v>157.5</v>
      </c>
      <c r="W459" s="22">
        <v>171.5</v>
      </c>
      <c r="X459" s="22">
        <v>0.9</v>
      </c>
      <c r="Y459" s="22">
        <v>40.5</v>
      </c>
      <c r="Z459" s="22">
        <v>0.6</v>
      </c>
      <c r="AA459" s="22">
        <v>7960</v>
      </c>
      <c r="AB459" s="22">
        <v>5.6</v>
      </c>
      <c r="AC459" s="22">
        <v>2.86</v>
      </c>
      <c r="AD459" s="22">
        <v>23.5</v>
      </c>
      <c r="AE459" s="22">
        <v>1.44</v>
      </c>
      <c r="AF459" s="22">
        <v>0.76</v>
      </c>
      <c r="AG459" s="22">
        <v>4.59</v>
      </c>
      <c r="AH459" s="22">
        <v>341</v>
      </c>
      <c r="AI459" s="22">
        <v>3.5</v>
      </c>
      <c r="AJ459" s="22">
        <v>68</v>
      </c>
      <c r="AK459" s="22">
        <v>4.5599999999999996</v>
      </c>
      <c r="AL459" s="22">
        <v>89</v>
      </c>
      <c r="AM459" s="22">
        <v>34.5</v>
      </c>
      <c r="AN459" s="22">
        <v>9.3800000000000008</v>
      </c>
      <c r="AO459" s="22">
        <v>13.15</v>
      </c>
      <c r="AP459" s="22">
        <v>12.35</v>
      </c>
      <c r="AQ459" s="22">
        <v>6.14</v>
      </c>
      <c r="AR459" s="22">
        <v>0.15</v>
      </c>
      <c r="AS459" s="22">
        <v>7.09</v>
      </c>
      <c r="AT459" s="22">
        <v>0.02</v>
      </c>
      <c r="AU459" s="22">
        <v>2.2799999999999998</v>
      </c>
      <c r="AV459" s="22">
        <v>1.07</v>
      </c>
      <c r="AW459" s="22">
        <v>1.56</v>
      </c>
      <c r="AX459" s="22">
        <v>0.92</v>
      </c>
      <c r="AY459" s="22">
        <v>0.26</v>
      </c>
      <c r="AZ459" s="22">
        <v>12.2</v>
      </c>
      <c r="BA459" s="22">
        <v>101.07</v>
      </c>
      <c r="BB459" s="22" t="s">
        <v>78</v>
      </c>
      <c r="BC459" s="22" t="s">
        <v>78</v>
      </c>
      <c r="BD459" s="22" t="s">
        <v>78</v>
      </c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  <c r="CQ459" s="21"/>
      <c r="CR459" s="21"/>
      <c r="CS459" s="21"/>
      <c r="CT459" s="21"/>
      <c r="CU459" s="21"/>
      <c r="CV459" s="21"/>
      <c r="CW459" s="21"/>
      <c r="CX459" s="21"/>
      <c r="CY459" s="28"/>
    </row>
    <row r="460" spans="1:103" x14ac:dyDescent="0.2">
      <c r="A460" s="19" t="s">
        <v>459</v>
      </c>
      <c r="B460" s="24">
        <v>99</v>
      </c>
      <c r="C460" s="24">
        <v>100</v>
      </c>
      <c r="D460" s="25" t="s">
        <v>573</v>
      </c>
      <c r="E460" s="25" t="s">
        <v>77</v>
      </c>
      <c r="F460" s="21">
        <v>990052</v>
      </c>
      <c r="G460" s="22">
        <v>2350</v>
      </c>
      <c r="H460" s="22">
        <v>2670</v>
      </c>
      <c r="I460" s="22">
        <v>95</v>
      </c>
      <c r="J460" s="22">
        <v>5.91</v>
      </c>
      <c r="K460" s="22">
        <v>14.25</v>
      </c>
      <c r="L460" s="22">
        <v>6.92</v>
      </c>
      <c r="M460" s="22">
        <v>12.3</v>
      </c>
      <c r="N460" s="22">
        <v>21.9</v>
      </c>
      <c r="O460" s="22">
        <v>28.2</v>
      </c>
      <c r="P460" s="22">
        <v>0.5</v>
      </c>
      <c r="Q460" s="22">
        <v>2.5</v>
      </c>
      <c r="R460" s="22">
        <v>1690</v>
      </c>
      <c r="S460" s="22">
        <v>0.7</v>
      </c>
      <c r="T460" s="22">
        <v>1205</v>
      </c>
      <c r="U460" s="22">
        <v>692</v>
      </c>
      <c r="V460" s="22">
        <v>246</v>
      </c>
      <c r="W460" s="22">
        <v>165.5</v>
      </c>
      <c r="X460" s="22">
        <v>1.1000000000000001</v>
      </c>
      <c r="Y460" s="22">
        <v>52.6</v>
      </c>
      <c r="Z460" s="22" t="s">
        <v>90</v>
      </c>
      <c r="AA460" s="26" t="s">
        <v>97</v>
      </c>
      <c r="AB460" s="22">
        <v>6.1</v>
      </c>
      <c r="AC460" s="22">
        <v>3</v>
      </c>
      <c r="AD460" s="22">
        <v>25.4</v>
      </c>
      <c r="AE460" s="22">
        <v>1.06</v>
      </c>
      <c r="AF460" s="22">
        <v>1.06</v>
      </c>
      <c r="AG460" s="22">
        <v>13.65</v>
      </c>
      <c r="AH460" s="22">
        <v>357</v>
      </c>
      <c r="AI460" s="22">
        <v>3.2</v>
      </c>
      <c r="AJ460" s="22">
        <v>69.599999999999994</v>
      </c>
      <c r="AK460" s="22">
        <v>5.49</v>
      </c>
      <c r="AL460" s="22">
        <v>29</v>
      </c>
      <c r="AM460" s="22">
        <v>26.2</v>
      </c>
      <c r="AN460" s="22">
        <v>6.8</v>
      </c>
      <c r="AO460" s="22">
        <v>13.75</v>
      </c>
      <c r="AP460" s="22">
        <v>16.899999999999999</v>
      </c>
      <c r="AQ460" s="22">
        <v>5.99</v>
      </c>
      <c r="AR460" s="22">
        <v>0.21</v>
      </c>
      <c r="AS460" s="22">
        <v>5.27</v>
      </c>
      <c r="AT460" s="22">
        <v>1.2999999999999999E-2</v>
      </c>
      <c r="AU460" s="22">
        <v>1.6</v>
      </c>
      <c r="AV460" s="22">
        <v>1.26</v>
      </c>
      <c r="AW460" s="22">
        <v>2.11</v>
      </c>
      <c r="AX460" s="22">
        <v>1.18</v>
      </c>
      <c r="AY460" s="22">
        <v>0.27</v>
      </c>
      <c r="AZ460" s="22">
        <v>14.45</v>
      </c>
      <c r="BA460" s="22">
        <v>96</v>
      </c>
      <c r="BB460" s="22" t="s">
        <v>78</v>
      </c>
      <c r="BC460" s="22" t="s">
        <v>78</v>
      </c>
      <c r="BD460" s="22" t="s">
        <v>78</v>
      </c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8"/>
    </row>
    <row r="461" spans="1:103" x14ac:dyDescent="0.2">
      <c r="A461" s="19" t="s">
        <v>459</v>
      </c>
      <c r="B461" s="24">
        <v>100</v>
      </c>
      <c r="C461" s="24">
        <v>101</v>
      </c>
      <c r="D461" s="25" t="s">
        <v>574</v>
      </c>
      <c r="E461" s="25" t="s">
        <v>77</v>
      </c>
      <c r="F461" s="21">
        <v>990052</v>
      </c>
      <c r="G461" s="26" t="s">
        <v>97</v>
      </c>
      <c r="H461" s="22">
        <v>1980</v>
      </c>
      <c r="I461" s="22">
        <v>79</v>
      </c>
      <c r="J461" s="22">
        <v>7</v>
      </c>
      <c r="K461" s="22">
        <v>22.9</v>
      </c>
      <c r="L461" s="22">
        <v>8.76</v>
      </c>
      <c r="M461" s="22">
        <v>16.5</v>
      </c>
      <c r="N461" s="22">
        <v>21.4</v>
      </c>
      <c r="O461" s="22">
        <v>39.1</v>
      </c>
      <c r="P461" s="22">
        <v>1.17</v>
      </c>
      <c r="Q461" s="22">
        <v>3.83</v>
      </c>
      <c r="R461" s="22">
        <v>1180</v>
      </c>
      <c r="S461" s="22">
        <v>0.57999999999999996</v>
      </c>
      <c r="T461" s="22">
        <v>567</v>
      </c>
      <c r="U461" s="22">
        <v>581</v>
      </c>
      <c r="V461" s="22">
        <v>183.5</v>
      </c>
      <c r="W461" s="22">
        <v>201</v>
      </c>
      <c r="X461" s="22">
        <v>1.2</v>
      </c>
      <c r="Y461" s="22">
        <v>62</v>
      </c>
      <c r="Z461" s="22" t="s">
        <v>90</v>
      </c>
      <c r="AA461" s="22">
        <v>2690</v>
      </c>
      <c r="AB461" s="22">
        <v>4.9000000000000004</v>
      </c>
      <c r="AC461" s="22">
        <v>4.5</v>
      </c>
      <c r="AD461" s="22">
        <v>17.649999999999999</v>
      </c>
      <c r="AE461" s="22">
        <v>1.31</v>
      </c>
      <c r="AF461" s="22">
        <v>1.02</v>
      </c>
      <c r="AG461" s="22">
        <v>5.63</v>
      </c>
      <c r="AH461" s="22">
        <v>445</v>
      </c>
      <c r="AI461" s="22">
        <v>2.4</v>
      </c>
      <c r="AJ461" s="22">
        <v>98.9</v>
      </c>
      <c r="AK461" s="22">
        <v>5.0199999999999996</v>
      </c>
      <c r="AL461" s="22">
        <v>65</v>
      </c>
      <c r="AM461" s="22">
        <v>31.8</v>
      </c>
      <c r="AN461" s="22">
        <v>8.7799999999999994</v>
      </c>
      <c r="AO461" s="22">
        <v>14.85</v>
      </c>
      <c r="AP461" s="22">
        <v>12.8</v>
      </c>
      <c r="AQ461" s="22">
        <v>6.39</v>
      </c>
      <c r="AR461" s="22">
        <v>0.19</v>
      </c>
      <c r="AS461" s="22">
        <v>6.98</v>
      </c>
      <c r="AT461" s="22">
        <v>1.2E-2</v>
      </c>
      <c r="AU461" s="22">
        <v>2.14</v>
      </c>
      <c r="AV461" s="22">
        <v>0.85</v>
      </c>
      <c r="AW461" s="22">
        <v>1.66</v>
      </c>
      <c r="AX461" s="22">
        <v>0.32</v>
      </c>
      <c r="AY461" s="22">
        <v>1.5</v>
      </c>
      <c r="AZ461" s="22">
        <v>10</v>
      </c>
      <c r="BA461" s="22">
        <v>98.27</v>
      </c>
      <c r="BB461" s="22"/>
      <c r="BC461" s="22"/>
      <c r="BD461" s="22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8"/>
    </row>
    <row r="462" spans="1:103" x14ac:dyDescent="0.2">
      <c r="A462" s="19" t="s">
        <v>459</v>
      </c>
      <c r="B462" s="24">
        <v>101</v>
      </c>
      <c r="C462" s="24">
        <v>102</v>
      </c>
      <c r="D462" s="25" t="s">
        <v>575</v>
      </c>
      <c r="E462" s="25" t="s">
        <v>77</v>
      </c>
      <c r="F462" s="21">
        <v>990052</v>
      </c>
      <c r="G462" s="22">
        <v>8290</v>
      </c>
      <c r="H462" s="22">
        <v>2500</v>
      </c>
      <c r="I462" s="22">
        <v>21</v>
      </c>
      <c r="J462" s="22">
        <v>3.83</v>
      </c>
      <c r="K462" s="22">
        <v>26.7</v>
      </c>
      <c r="L462" s="22">
        <v>10.4</v>
      </c>
      <c r="M462" s="22">
        <v>20.3</v>
      </c>
      <c r="N462" s="22">
        <v>20.100000000000001</v>
      </c>
      <c r="O462" s="22">
        <v>48.1</v>
      </c>
      <c r="P462" s="22">
        <v>8.43</v>
      </c>
      <c r="Q462" s="22">
        <v>4.41</v>
      </c>
      <c r="R462" s="22">
        <v>1645</v>
      </c>
      <c r="S462" s="22">
        <v>0.68</v>
      </c>
      <c r="T462" s="22">
        <v>441</v>
      </c>
      <c r="U462" s="22">
        <v>723</v>
      </c>
      <c r="V462" s="22">
        <v>230</v>
      </c>
      <c r="W462" s="22">
        <v>115</v>
      </c>
      <c r="X462" s="22">
        <v>3.6</v>
      </c>
      <c r="Y462" s="22">
        <v>77</v>
      </c>
      <c r="Z462" s="22">
        <v>0.7</v>
      </c>
      <c r="AA462" s="22">
        <v>2170</v>
      </c>
      <c r="AB462" s="22">
        <v>11.2</v>
      </c>
      <c r="AC462" s="22">
        <v>5.64</v>
      </c>
      <c r="AD462" s="22">
        <v>24.8</v>
      </c>
      <c r="AE462" s="22">
        <v>1.22</v>
      </c>
      <c r="AF462" s="22">
        <v>1.25</v>
      </c>
      <c r="AG462" s="22">
        <v>7.64</v>
      </c>
      <c r="AH462" s="22">
        <v>318</v>
      </c>
      <c r="AI462" s="22">
        <v>1.8</v>
      </c>
      <c r="AJ462" s="22">
        <v>117.5</v>
      </c>
      <c r="AK462" s="22">
        <v>6.83</v>
      </c>
      <c r="AL462" s="22">
        <v>496</v>
      </c>
      <c r="AM462" s="22">
        <v>23.4</v>
      </c>
      <c r="AN462" s="22">
        <v>6.64</v>
      </c>
      <c r="AO462" s="22">
        <v>10.25</v>
      </c>
      <c r="AP462" s="22">
        <v>23.6</v>
      </c>
      <c r="AQ462" s="22">
        <v>4.0199999999999996</v>
      </c>
      <c r="AR462" s="22">
        <v>0.12</v>
      </c>
      <c r="AS462" s="22">
        <v>5.16</v>
      </c>
      <c r="AT462" s="22">
        <v>3.0000000000000001E-3</v>
      </c>
      <c r="AU462" s="22">
        <v>1.84</v>
      </c>
      <c r="AV462" s="22">
        <v>1.22</v>
      </c>
      <c r="AW462" s="22">
        <v>0.67</v>
      </c>
      <c r="AX462" s="22">
        <v>0.25</v>
      </c>
      <c r="AY462" s="22">
        <v>0.91</v>
      </c>
      <c r="AZ462" s="22">
        <v>20.3</v>
      </c>
      <c r="BA462" s="22">
        <v>98.38</v>
      </c>
      <c r="BB462" s="22"/>
      <c r="BC462" s="22"/>
      <c r="BD462" s="22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8"/>
    </row>
    <row r="463" spans="1:103" x14ac:dyDescent="0.2">
      <c r="A463" s="19" t="s">
        <v>459</v>
      </c>
      <c r="B463" s="24">
        <v>102</v>
      </c>
      <c r="C463" s="24">
        <v>103</v>
      </c>
      <c r="D463" s="25" t="s">
        <v>576</v>
      </c>
      <c r="E463" s="25" t="s">
        <v>77</v>
      </c>
      <c r="F463" s="21">
        <v>990052</v>
      </c>
      <c r="G463" s="22">
        <v>1975</v>
      </c>
      <c r="H463" s="22">
        <v>3200</v>
      </c>
      <c r="I463" s="22">
        <v>80</v>
      </c>
      <c r="J463" s="22">
        <v>7.6</v>
      </c>
      <c r="K463" s="22">
        <v>26.6</v>
      </c>
      <c r="L463" s="22">
        <v>9.64</v>
      </c>
      <c r="M463" s="22">
        <v>19.8</v>
      </c>
      <c r="N463" s="22">
        <v>27.8</v>
      </c>
      <c r="O463" s="22">
        <v>44.6</v>
      </c>
      <c r="P463" s="22">
        <v>2.0099999999999998</v>
      </c>
      <c r="Q463" s="22">
        <v>4.4400000000000004</v>
      </c>
      <c r="R463" s="22">
        <v>2110</v>
      </c>
      <c r="S463" s="22">
        <v>0.53</v>
      </c>
      <c r="T463" s="22">
        <v>665</v>
      </c>
      <c r="U463" s="22">
        <v>850</v>
      </c>
      <c r="V463" s="22">
        <v>293</v>
      </c>
      <c r="W463" s="22">
        <v>225</v>
      </c>
      <c r="X463" s="22">
        <v>5.5</v>
      </c>
      <c r="Y463" s="22">
        <v>74.599999999999994</v>
      </c>
      <c r="Z463" s="22">
        <v>3.7</v>
      </c>
      <c r="AA463" s="22">
        <v>1470</v>
      </c>
      <c r="AB463" s="22">
        <v>4.4000000000000004</v>
      </c>
      <c r="AC463" s="22">
        <v>5.1100000000000003</v>
      </c>
      <c r="AD463" s="22">
        <v>28.5</v>
      </c>
      <c r="AE463" s="22">
        <v>1.24</v>
      </c>
      <c r="AF463" s="22">
        <v>1.1499999999999999</v>
      </c>
      <c r="AG463" s="22">
        <v>4.47</v>
      </c>
      <c r="AH463" s="22">
        <v>387</v>
      </c>
      <c r="AI463" s="22">
        <v>2.7</v>
      </c>
      <c r="AJ463" s="22">
        <v>111</v>
      </c>
      <c r="AK463" s="22">
        <v>5.49</v>
      </c>
      <c r="AL463" s="22">
        <v>74</v>
      </c>
      <c r="AM463" s="22">
        <v>35</v>
      </c>
      <c r="AN463" s="22">
        <v>9.3699999999999992</v>
      </c>
      <c r="AO463" s="22">
        <v>15.8</v>
      </c>
      <c r="AP463" s="22">
        <v>8.83</v>
      </c>
      <c r="AQ463" s="22">
        <v>7.54</v>
      </c>
      <c r="AR463" s="22">
        <v>0.28000000000000003</v>
      </c>
      <c r="AS463" s="22">
        <v>7.65</v>
      </c>
      <c r="AT463" s="22">
        <v>1.2E-2</v>
      </c>
      <c r="AU463" s="22">
        <v>2.02</v>
      </c>
      <c r="AV463" s="22">
        <v>1.06</v>
      </c>
      <c r="AW463" s="22">
        <v>1.49</v>
      </c>
      <c r="AX463" s="22">
        <v>0.17</v>
      </c>
      <c r="AY463" s="22">
        <v>0.24</v>
      </c>
      <c r="AZ463" s="22">
        <v>8.9</v>
      </c>
      <c r="BA463" s="22">
        <v>98.36</v>
      </c>
      <c r="BB463" s="22"/>
      <c r="BC463" s="22"/>
      <c r="BD463" s="22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8"/>
    </row>
    <row r="464" spans="1:103" x14ac:dyDescent="0.2">
      <c r="A464" s="19" t="s">
        <v>459</v>
      </c>
      <c r="B464" s="24">
        <v>103</v>
      </c>
      <c r="C464" s="24">
        <v>104</v>
      </c>
      <c r="D464" s="25" t="s">
        <v>577</v>
      </c>
      <c r="E464" s="25" t="s">
        <v>77</v>
      </c>
      <c r="F464" s="21">
        <v>990052</v>
      </c>
      <c r="G464" s="22">
        <v>2910</v>
      </c>
      <c r="H464" s="22">
        <v>3470</v>
      </c>
      <c r="I464" s="22">
        <v>76</v>
      </c>
      <c r="J464" s="22">
        <v>4.88</v>
      </c>
      <c r="K464" s="22">
        <v>38.4</v>
      </c>
      <c r="L464" s="22">
        <v>14.55</v>
      </c>
      <c r="M464" s="22">
        <v>25.1</v>
      </c>
      <c r="N464" s="22">
        <v>26.1</v>
      </c>
      <c r="O464" s="22">
        <v>58.5</v>
      </c>
      <c r="P464" s="22">
        <v>1.62</v>
      </c>
      <c r="Q464" s="22">
        <v>6.38</v>
      </c>
      <c r="R464" s="22">
        <v>2060</v>
      </c>
      <c r="S464" s="22">
        <v>0.85</v>
      </c>
      <c r="T464" s="22">
        <v>1105</v>
      </c>
      <c r="U464" s="22">
        <v>943</v>
      </c>
      <c r="V464" s="22">
        <v>315</v>
      </c>
      <c r="W464" s="22">
        <v>195.5</v>
      </c>
      <c r="X464" s="22">
        <v>3.7</v>
      </c>
      <c r="Y464" s="22">
        <v>88.4</v>
      </c>
      <c r="Z464" s="22">
        <v>5.5</v>
      </c>
      <c r="AA464" s="22">
        <v>1870</v>
      </c>
      <c r="AB464" s="22">
        <v>4.4000000000000004</v>
      </c>
      <c r="AC464" s="22">
        <v>6.78</v>
      </c>
      <c r="AD464" s="22">
        <v>34.700000000000003</v>
      </c>
      <c r="AE464" s="22">
        <v>0.77</v>
      </c>
      <c r="AF464" s="22">
        <v>1.66</v>
      </c>
      <c r="AG464" s="22">
        <v>7.95</v>
      </c>
      <c r="AH464" s="22">
        <v>320</v>
      </c>
      <c r="AI464" s="22">
        <v>3.8</v>
      </c>
      <c r="AJ464" s="22">
        <v>165</v>
      </c>
      <c r="AK464" s="22">
        <v>8.06</v>
      </c>
      <c r="AL464" s="22">
        <v>70</v>
      </c>
      <c r="AM464" s="22">
        <v>35.299999999999997</v>
      </c>
      <c r="AN464" s="22">
        <v>9.42</v>
      </c>
      <c r="AO464" s="22">
        <v>16.45</v>
      </c>
      <c r="AP464" s="22">
        <v>10.1</v>
      </c>
      <c r="AQ464" s="22">
        <v>7.31</v>
      </c>
      <c r="AR464" s="22">
        <v>0.28999999999999998</v>
      </c>
      <c r="AS464" s="22">
        <v>7.39</v>
      </c>
      <c r="AT464" s="22">
        <v>0.01</v>
      </c>
      <c r="AU464" s="22">
        <v>1.26</v>
      </c>
      <c r="AV464" s="22">
        <v>1.27</v>
      </c>
      <c r="AW464" s="22">
        <v>2.57</v>
      </c>
      <c r="AX464" s="22">
        <v>0.23</v>
      </c>
      <c r="AY464" s="22">
        <v>0.34</v>
      </c>
      <c r="AZ464" s="22">
        <v>9.6</v>
      </c>
      <c r="BA464" s="22">
        <v>101.54</v>
      </c>
      <c r="BB464" s="22" t="s">
        <v>78</v>
      </c>
      <c r="BC464" s="22" t="s">
        <v>78</v>
      </c>
      <c r="BD464" s="22" t="s">
        <v>78</v>
      </c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8"/>
    </row>
    <row r="465" spans="1:103" x14ac:dyDescent="0.2">
      <c r="A465" s="19" t="s">
        <v>459</v>
      </c>
      <c r="B465" s="24">
        <v>104</v>
      </c>
      <c r="C465" s="24">
        <v>105</v>
      </c>
      <c r="D465" s="25" t="s">
        <v>578</v>
      </c>
      <c r="E465" s="25" t="s">
        <v>77</v>
      </c>
      <c r="F465" s="21">
        <v>990052</v>
      </c>
      <c r="G465" s="22">
        <v>2510</v>
      </c>
      <c r="H465" s="22">
        <v>4210</v>
      </c>
      <c r="I465" s="22">
        <v>16</v>
      </c>
      <c r="J465" s="22">
        <v>0.32</v>
      </c>
      <c r="K465" s="22">
        <v>49.4</v>
      </c>
      <c r="L465" s="22">
        <v>19.55</v>
      </c>
      <c r="M465" s="22">
        <v>35.9</v>
      </c>
      <c r="N465" s="22">
        <v>8.1999999999999993</v>
      </c>
      <c r="O465" s="22">
        <v>83.1</v>
      </c>
      <c r="P465" s="22">
        <v>0.23</v>
      </c>
      <c r="Q465" s="22">
        <v>8.2899999999999991</v>
      </c>
      <c r="R465" s="22">
        <v>2520</v>
      </c>
      <c r="S465" s="22">
        <v>1.6</v>
      </c>
      <c r="T465" s="22">
        <v>604</v>
      </c>
      <c r="U465" s="22">
        <v>1250</v>
      </c>
      <c r="V465" s="22">
        <v>405</v>
      </c>
      <c r="W465" s="22">
        <v>12.7</v>
      </c>
      <c r="X465" s="22">
        <v>2.2999999999999998</v>
      </c>
      <c r="Y465" s="22">
        <v>127</v>
      </c>
      <c r="Z465" s="22" t="s">
        <v>90</v>
      </c>
      <c r="AA465" s="22">
        <v>8080</v>
      </c>
      <c r="AB465" s="22">
        <v>0.9</v>
      </c>
      <c r="AC465" s="22">
        <v>9.77</v>
      </c>
      <c r="AD465" s="22">
        <v>40.299999999999997</v>
      </c>
      <c r="AE465" s="22">
        <v>0.14000000000000001</v>
      </c>
      <c r="AF465" s="22">
        <v>2.36</v>
      </c>
      <c r="AG465" s="22">
        <v>4.82</v>
      </c>
      <c r="AH465" s="22">
        <v>63</v>
      </c>
      <c r="AI465" s="22">
        <v>2.2000000000000002</v>
      </c>
      <c r="AJ465" s="22">
        <v>218</v>
      </c>
      <c r="AK465" s="22">
        <v>12.95</v>
      </c>
      <c r="AL465" s="22">
        <v>11</v>
      </c>
      <c r="AM465" s="22">
        <v>6.07</v>
      </c>
      <c r="AN465" s="22">
        <v>0.74</v>
      </c>
      <c r="AO465" s="22">
        <v>6.16</v>
      </c>
      <c r="AP465" s="22">
        <v>44.4</v>
      </c>
      <c r="AQ465" s="22">
        <v>1.1200000000000001</v>
      </c>
      <c r="AR465" s="22">
        <v>7.0000000000000007E-2</v>
      </c>
      <c r="AS465" s="22">
        <v>0.35</v>
      </c>
      <c r="AT465" s="22">
        <v>2E-3</v>
      </c>
      <c r="AU465" s="22">
        <v>0.2</v>
      </c>
      <c r="AV465" s="22">
        <v>2.02</v>
      </c>
      <c r="AW465" s="22">
        <v>2.4</v>
      </c>
      <c r="AX465" s="22">
        <v>0.94</v>
      </c>
      <c r="AY465" s="22">
        <v>0.28000000000000003</v>
      </c>
      <c r="AZ465" s="22">
        <v>34.9</v>
      </c>
      <c r="BA465" s="22">
        <v>99.65</v>
      </c>
      <c r="BB465" s="22" t="s">
        <v>78</v>
      </c>
      <c r="BC465" s="22" t="s">
        <v>78</v>
      </c>
      <c r="BD465" s="22" t="s">
        <v>78</v>
      </c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  <c r="CQ465" s="21"/>
      <c r="CR465" s="21"/>
      <c r="CS465" s="21"/>
      <c r="CT465" s="21"/>
      <c r="CU465" s="21"/>
      <c r="CV465" s="21"/>
      <c r="CW465" s="21"/>
      <c r="CX465" s="21"/>
      <c r="CY465" s="28"/>
    </row>
    <row r="466" spans="1:103" x14ac:dyDescent="0.2">
      <c r="A466" s="19" t="s">
        <v>459</v>
      </c>
      <c r="B466" s="24">
        <v>105</v>
      </c>
      <c r="C466" s="24">
        <v>106</v>
      </c>
      <c r="D466" s="25" t="s">
        <v>579</v>
      </c>
      <c r="E466" s="25" t="s">
        <v>77</v>
      </c>
      <c r="F466" s="21">
        <v>990052</v>
      </c>
      <c r="G466" s="22">
        <v>2100</v>
      </c>
      <c r="H466" s="22">
        <v>2690</v>
      </c>
      <c r="I466" s="22">
        <v>57</v>
      </c>
      <c r="J466" s="22">
        <v>3.07</v>
      </c>
      <c r="K466" s="22">
        <v>23.4</v>
      </c>
      <c r="L466" s="22">
        <v>9.0299999999999994</v>
      </c>
      <c r="M466" s="22">
        <v>18.55</v>
      </c>
      <c r="N466" s="22">
        <v>26.1</v>
      </c>
      <c r="O466" s="22">
        <v>40</v>
      </c>
      <c r="P466" s="22">
        <v>0.7</v>
      </c>
      <c r="Q466" s="22">
        <v>3.76</v>
      </c>
      <c r="R466" s="22">
        <v>1590</v>
      </c>
      <c r="S466" s="22">
        <v>0.79</v>
      </c>
      <c r="T466" s="22">
        <v>1605</v>
      </c>
      <c r="U466" s="22">
        <v>797</v>
      </c>
      <c r="V466" s="22">
        <v>260</v>
      </c>
      <c r="W466" s="22">
        <v>130</v>
      </c>
      <c r="X466" s="22">
        <v>2.2000000000000002</v>
      </c>
      <c r="Y466" s="22">
        <v>70.7</v>
      </c>
      <c r="Z466" s="22">
        <v>1.6</v>
      </c>
      <c r="AA466" s="22">
        <v>2630</v>
      </c>
      <c r="AB466" s="22">
        <v>4.5</v>
      </c>
      <c r="AC466" s="22">
        <v>4.55</v>
      </c>
      <c r="AD466" s="22">
        <v>31.5</v>
      </c>
      <c r="AE466" s="22">
        <v>0.56000000000000005</v>
      </c>
      <c r="AF466" s="22">
        <v>1.1299999999999999</v>
      </c>
      <c r="AG466" s="22">
        <v>7.73</v>
      </c>
      <c r="AH466" s="22">
        <v>212</v>
      </c>
      <c r="AI466" s="22">
        <v>2.7</v>
      </c>
      <c r="AJ466" s="22">
        <v>104</v>
      </c>
      <c r="AK466" s="22">
        <v>5.45</v>
      </c>
      <c r="AL466" s="22">
        <v>27</v>
      </c>
      <c r="AM466" s="22">
        <v>28.7</v>
      </c>
      <c r="AN466" s="22">
        <v>7.17</v>
      </c>
      <c r="AO466" s="22">
        <v>13.55</v>
      </c>
      <c r="AP466" s="22">
        <v>18.75</v>
      </c>
      <c r="AQ466" s="22">
        <v>5.54</v>
      </c>
      <c r="AR466" s="22">
        <v>0.21</v>
      </c>
      <c r="AS466" s="22">
        <v>5.43</v>
      </c>
      <c r="AT466" s="22">
        <v>8.0000000000000002E-3</v>
      </c>
      <c r="AU466" s="22">
        <v>0.92</v>
      </c>
      <c r="AV466" s="22">
        <v>1.24</v>
      </c>
      <c r="AW466" s="22">
        <v>2.02</v>
      </c>
      <c r="AX466" s="22">
        <v>0.32</v>
      </c>
      <c r="AY466" s="22">
        <v>0.25</v>
      </c>
      <c r="AZ466" s="22">
        <v>15.3</v>
      </c>
      <c r="BA466" s="22">
        <v>99.41</v>
      </c>
      <c r="BB466" s="22" t="s">
        <v>78</v>
      </c>
      <c r="BC466" s="22" t="s">
        <v>78</v>
      </c>
      <c r="BD466" s="22" t="s">
        <v>78</v>
      </c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  <c r="CQ466" s="21"/>
      <c r="CR466" s="21"/>
      <c r="CS466" s="21"/>
      <c r="CT466" s="21"/>
      <c r="CU466" s="21"/>
      <c r="CV466" s="21"/>
      <c r="CW466" s="21"/>
      <c r="CX466" s="21"/>
      <c r="CY466" s="28"/>
    </row>
    <row r="467" spans="1:103" x14ac:dyDescent="0.2">
      <c r="A467" s="19" t="s">
        <v>459</v>
      </c>
      <c r="B467" s="2" t="s">
        <v>136</v>
      </c>
      <c r="C467" s="2"/>
      <c r="D467" s="27" t="s">
        <v>580</v>
      </c>
      <c r="E467" s="27" t="s">
        <v>107</v>
      </c>
      <c r="F467" s="21">
        <v>990052</v>
      </c>
      <c r="G467" s="22">
        <v>7630</v>
      </c>
      <c r="H467" s="22">
        <v>7920</v>
      </c>
      <c r="I467" s="22">
        <v>55</v>
      </c>
      <c r="J467" s="22">
        <v>2.0299999999999998</v>
      </c>
      <c r="K467" s="22">
        <v>39.5</v>
      </c>
      <c r="L467" s="22">
        <v>9.64</v>
      </c>
      <c r="M467" s="22">
        <v>42.5</v>
      </c>
      <c r="N467" s="22">
        <v>10.199999999999999</v>
      </c>
      <c r="O467" s="22">
        <v>95.2</v>
      </c>
      <c r="P467" s="22">
        <v>1.1000000000000001</v>
      </c>
      <c r="Q467" s="22">
        <v>4.84</v>
      </c>
      <c r="R467" s="22">
        <v>6460</v>
      </c>
      <c r="S467" s="22">
        <v>0.77</v>
      </c>
      <c r="T467" s="22">
        <v>328</v>
      </c>
      <c r="U467" s="22">
        <v>1635</v>
      </c>
      <c r="V467" s="22">
        <v>675</v>
      </c>
      <c r="W467" s="22">
        <v>52.8</v>
      </c>
      <c r="X467" s="22">
        <v>7.9</v>
      </c>
      <c r="Y467" s="22">
        <v>154</v>
      </c>
      <c r="Z467" s="22">
        <v>3.3</v>
      </c>
      <c r="AA467" s="26" t="s">
        <v>97</v>
      </c>
      <c r="AB467" s="22">
        <v>1.3</v>
      </c>
      <c r="AC467" s="22">
        <v>9.77</v>
      </c>
      <c r="AD467" s="22">
        <v>263</v>
      </c>
      <c r="AE467" s="22">
        <v>0.24</v>
      </c>
      <c r="AF467" s="22">
        <v>1.0900000000000001</v>
      </c>
      <c r="AG467" s="22">
        <v>2.29</v>
      </c>
      <c r="AH467" s="22">
        <v>45</v>
      </c>
      <c r="AI467" s="22">
        <v>3</v>
      </c>
      <c r="AJ467" s="22">
        <v>115</v>
      </c>
      <c r="AK467" s="22">
        <v>5.78</v>
      </c>
      <c r="AL467" s="22">
        <v>30</v>
      </c>
      <c r="AM467" s="22">
        <v>25</v>
      </c>
      <c r="AN467" s="22">
        <v>7.24</v>
      </c>
      <c r="AO467" s="22">
        <v>8.65</v>
      </c>
      <c r="AP467" s="22">
        <v>21.9</v>
      </c>
      <c r="AQ467" s="22">
        <v>3.82</v>
      </c>
      <c r="AR467" s="22">
        <v>3.42</v>
      </c>
      <c r="AS467" s="22">
        <v>0.91</v>
      </c>
      <c r="AT467" s="22">
        <v>7.0000000000000001E-3</v>
      </c>
      <c r="AU467" s="22">
        <v>0.38</v>
      </c>
      <c r="AV467" s="22">
        <v>1.1399999999999999</v>
      </c>
      <c r="AW467" s="22">
        <v>0.42</v>
      </c>
      <c r="AX467" s="22">
        <v>1.88</v>
      </c>
      <c r="AY467" s="22">
        <v>0.86</v>
      </c>
      <c r="AZ467" s="22">
        <v>23.4</v>
      </c>
      <c r="BA467" s="22">
        <v>99.03</v>
      </c>
      <c r="BB467" s="22"/>
      <c r="BC467" s="22"/>
      <c r="BD467" s="22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8"/>
    </row>
    <row r="468" spans="1:103" x14ac:dyDescent="0.2">
      <c r="A468" s="19" t="s">
        <v>459</v>
      </c>
      <c r="B468" s="24">
        <v>106</v>
      </c>
      <c r="C468" s="24">
        <v>107</v>
      </c>
      <c r="D468" s="25" t="s">
        <v>581</v>
      </c>
      <c r="E468" s="25" t="s">
        <v>77</v>
      </c>
      <c r="F468" s="21">
        <v>990052</v>
      </c>
      <c r="G468" s="22">
        <v>7160</v>
      </c>
      <c r="H468" s="22">
        <v>3000</v>
      </c>
      <c r="I468" s="22">
        <v>34</v>
      </c>
      <c r="J468" s="22">
        <v>0.83</v>
      </c>
      <c r="K468" s="22">
        <v>51.1</v>
      </c>
      <c r="L468" s="22">
        <v>18.399999999999999</v>
      </c>
      <c r="M468" s="22">
        <v>33.1</v>
      </c>
      <c r="N468" s="22">
        <v>18.100000000000001</v>
      </c>
      <c r="O468" s="22">
        <v>80.099999999999994</v>
      </c>
      <c r="P468" s="22">
        <v>0.95</v>
      </c>
      <c r="Q468" s="22">
        <v>8.39</v>
      </c>
      <c r="R468" s="22">
        <v>1675</v>
      </c>
      <c r="S468" s="22">
        <v>1.05</v>
      </c>
      <c r="T468" s="22">
        <v>815</v>
      </c>
      <c r="U468" s="22">
        <v>995</v>
      </c>
      <c r="V468" s="22">
        <v>300</v>
      </c>
      <c r="W468" s="22">
        <v>58.3</v>
      </c>
      <c r="X468" s="22">
        <v>2.6</v>
      </c>
      <c r="Y468" s="22">
        <v>111</v>
      </c>
      <c r="Z468" s="22">
        <v>0.5</v>
      </c>
      <c r="AA468" s="22">
        <v>6660</v>
      </c>
      <c r="AB468" s="22">
        <v>2.8</v>
      </c>
      <c r="AC468" s="22">
        <v>9.8699999999999992</v>
      </c>
      <c r="AD468" s="22">
        <v>34.799999999999997</v>
      </c>
      <c r="AE468" s="22">
        <v>0.3</v>
      </c>
      <c r="AF468" s="22">
        <v>2</v>
      </c>
      <c r="AG468" s="22">
        <v>5.01</v>
      </c>
      <c r="AH468" s="22">
        <v>124</v>
      </c>
      <c r="AI468" s="22">
        <v>2</v>
      </c>
      <c r="AJ468" s="22">
        <v>226</v>
      </c>
      <c r="AK468" s="22">
        <v>9.86</v>
      </c>
      <c r="AL468" s="22">
        <v>45</v>
      </c>
      <c r="AM468" s="22">
        <v>16.75</v>
      </c>
      <c r="AN468" s="22">
        <v>3.74</v>
      </c>
      <c r="AO468" s="22">
        <v>8.61</v>
      </c>
      <c r="AP468" s="22">
        <v>33.200000000000003</v>
      </c>
      <c r="AQ468" s="22">
        <v>3.5</v>
      </c>
      <c r="AR468" s="22">
        <v>0.14000000000000001</v>
      </c>
      <c r="AS468" s="22">
        <v>2.58</v>
      </c>
      <c r="AT468" s="22">
        <v>4.0000000000000001E-3</v>
      </c>
      <c r="AU468" s="22">
        <v>0.45</v>
      </c>
      <c r="AV468" s="22">
        <v>1.1599999999999999</v>
      </c>
      <c r="AW468" s="22">
        <v>1.76</v>
      </c>
      <c r="AX468" s="22">
        <v>0.77</v>
      </c>
      <c r="AY468" s="22">
        <v>0.81</v>
      </c>
      <c r="AZ468" s="22">
        <v>26.8</v>
      </c>
      <c r="BA468" s="22">
        <v>100.27</v>
      </c>
      <c r="BB468" s="22" t="s">
        <v>78</v>
      </c>
      <c r="BC468" s="22" t="s">
        <v>78</v>
      </c>
      <c r="BD468" s="22" t="s">
        <v>78</v>
      </c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  <c r="BY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  <c r="CJ468" s="21"/>
      <c r="CK468" s="21"/>
      <c r="CL468" s="21"/>
      <c r="CM468" s="21"/>
      <c r="CN468" s="21"/>
      <c r="CO468" s="21"/>
      <c r="CP468" s="21"/>
      <c r="CQ468" s="21"/>
      <c r="CR468" s="21"/>
      <c r="CS468" s="21"/>
      <c r="CT468" s="21"/>
      <c r="CU468" s="21"/>
      <c r="CV468" s="21"/>
      <c r="CW468" s="21"/>
      <c r="CX468" s="21"/>
      <c r="CY468" s="28"/>
    </row>
    <row r="469" spans="1:103" x14ac:dyDescent="0.2">
      <c r="A469" s="19" t="s">
        <v>459</v>
      </c>
      <c r="B469" s="24">
        <v>107</v>
      </c>
      <c r="C469" s="24">
        <v>108</v>
      </c>
      <c r="D469" s="25" t="s">
        <v>582</v>
      </c>
      <c r="E469" s="25" t="s">
        <v>77</v>
      </c>
      <c r="F469" s="21">
        <v>990053</v>
      </c>
      <c r="G469" s="22">
        <v>1835</v>
      </c>
      <c r="H469" s="22">
        <v>3020</v>
      </c>
      <c r="I469" s="22">
        <v>21</v>
      </c>
      <c r="J469" s="22">
        <v>0.64</v>
      </c>
      <c r="K469" s="22">
        <v>32.6</v>
      </c>
      <c r="L469" s="22">
        <v>12.75</v>
      </c>
      <c r="M469" s="22">
        <v>24.7</v>
      </c>
      <c r="N469" s="22">
        <v>12.4</v>
      </c>
      <c r="O469" s="22">
        <v>55.3</v>
      </c>
      <c r="P469" s="22">
        <v>0.4</v>
      </c>
      <c r="Q469" s="22">
        <v>5.12</v>
      </c>
      <c r="R469" s="22">
        <v>1725</v>
      </c>
      <c r="S469" s="22">
        <v>1.22</v>
      </c>
      <c r="T469" s="22">
        <v>701</v>
      </c>
      <c r="U469" s="22">
        <v>964</v>
      </c>
      <c r="V469" s="22">
        <v>303</v>
      </c>
      <c r="W469" s="22">
        <v>39.299999999999997</v>
      </c>
      <c r="X469" s="22">
        <v>1.4</v>
      </c>
      <c r="Y469" s="22">
        <v>92.6</v>
      </c>
      <c r="Z469" s="22">
        <v>0.8</v>
      </c>
      <c r="AA469" s="26" t="s">
        <v>97</v>
      </c>
      <c r="AB469" s="22">
        <v>1.8</v>
      </c>
      <c r="AC469" s="22">
        <v>6.46</v>
      </c>
      <c r="AD469" s="22">
        <v>30.4</v>
      </c>
      <c r="AE469" s="22">
        <v>0.21</v>
      </c>
      <c r="AF469" s="22">
        <v>1.87</v>
      </c>
      <c r="AG469" s="22">
        <v>5.63</v>
      </c>
      <c r="AH469" s="22">
        <v>107</v>
      </c>
      <c r="AI469" s="22">
        <v>1.6</v>
      </c>
      <c r="AJ469" s="22">
        <v>140.5</v>
      </c>
      <c r="AK469" s="22">
        <v>9.0399999999999991</v>
      </c>
      <c r="AL469" s="22">
        <v>22</v>
      </c>
      <c r="AM469" s="22">
        <v>13.9</v>
      </c>
      <c r="AN469" s="22">
        <v>2.86</v>
      </c>
      <c r="AO469" s="22">
        <v>7.55</v>
      </c>
      <c r="AP469" s="22">
        <v>34.799999999999997</v>
      </c>
      <c r="AQ469" s="22">
        <v>2.4300000000000002</v>
      </c>
      <c r="AR469" s="22">
        <v>0.12</v>
      </c>
      <c r="AS469" s="22">
        <v>1.94</v>
      </c>
      <c r="AT469" s="22">
        <v>2E-3</v>
      </c>
      <c r="AU469" s="22">
        <v>0.31</v>
      </c>
      <c r="AV469" s="22">
        <v>1.84</v>
      </c>
      <c r="AW469" s="22">
        <v>1.28</v>
      </c>
      <c r="AX469" s="22">
        <v>1.86</v>
      </c>
      <c r="AY469" s="22">
        <v>0.21</v>
      </c>
      <c r="AZ469" s="22">
        <v>29.8</v>
      </c>
      <c r="BA469" s="22">
        <v>98.9</v>
      </c>
      <c r="BB469" s="22" t="s">
        <v>78</v>
      </c>
      <c r="BC469" s="22" t="s">
        <v>78</v>
      </c>
      <c r="BD469" s="22" t="s">
        <v>78</v>
      </c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  <c r="BY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  <c r="CJ469" s="21"/>
      <c r="CK469" s="21"/>
      <c r="CL469" s="21"/>
      <c r="CM469" s="21"/>
      <c r="CN469" s="21"/>
      <c r="CO469" s="21"/>
      <c r="CP469" s="21"/>
      <c r="CQ469" s="21"/>
      <c r="CR469" s="21"/>
      <c r="CS469" s="21"/>
      <c r="CT469" s="21"/>
      <c r="CU469" s="21"/>
      <c r="CV469" s="21"/>
      <c r="CW469" s="21"/>
      <c r="CX469" s="21"/>
      <c r="CY469" s="28"/>
    </row>
    <row r="470" spans="1:103" x14ac:dyDescent="0.2">
      <c r="A470" s="19" t="s">
        <v>459</v>
      </c>
      <c r="B470" s="3" t="s">
        <v>87</v>
      </c>
      <c r="C470" s="3"/>
      <c r="D470" s="33" t="s">
        <v>583</v>
      </c>
      <c r="E470" s="33" t="s">
        <v>89</v>
      </c>
      <c r="F470" s="21">
        <v>990053</v>
      </c>
      <c r="G470" s="22">
        <v>8.5</v>
      </c>
      <c r="H470" s="22">
        <v>3.5</v>
      </c>
      <c r="I470" s="22">
        <v>18</v>
      </c>
      <c r="J470" s="22">
        <v>0.04</v>
      </c>
      <c r="K470" s="22">
        <v>0.13</v>
      </c>
      <c r="L470" s="22" t="s">
        <v>141</v>
      </c>
      <c r="M470" s="22" t="s">
        <v>184</v>
      </c>
      <c r="N470" s="22">
        <v>0.4</v>
      </c>
      <c r="O470" s="22">
        <v>0.16</v>
      </c>
      <c r="P470" s="22">
        <v>0.06</v>
      </c>
      <c r="Q470" s="22">
        <v>0.02</v>
      </c>
      <c r="R470" s="22">
        <v>2.2999999999999998</v>
      </c>
      <c r="S470" s="22">
        <v>0.01</v>
      </c>
      <c r="T470" s="22">
        <v>0.15</v>
      </c>
      <c r="U470" s="22">
        <v>1.8</v>
      </c>
      <c r="V470" s="22">
        <v>0.46</v>
      </c>
      <c r="W470" s="22">
        <v>0.7</v>
      </c>
      <c r="X470" s="22" t="s">
        <v>90</v>
      </c>
      <c r="Y470" s="22">
        <v>0.22</v>
      </c>
      <c r="Z470" s="22" t="s">
        <v>90</v>
      </c>
      <c r="AA470" s="22">
        <v>12.2</v>
      </c>
      <c r="AB470" s="22">
        <v>0.1</v>
      </c>
      <c r="AC470" s="22">
        <v>0.02</v>
      </c>
      <c r="AD470" s="22">
        <v>0.1</v>
      </c>
      <c r="AE470" s="22" t="s">
        <v>78</v>
      </c>
      <c r="AF470" s="22">
        <v>0.01</v>
      </c>
      <c r="AG470" s="22" t="s">
        <v>85</v>
      </c>
      <c r="AH470" s="22" t="s">
        <v>79</v>
      </c>
      <c r="AI470" s="22" t="s">
        <v>90</v>
      </c>
      <c r="AJ470" s="22">
        <v>0.4</v>
      </c>
      <c r="AK470" s="22">
        <v>0.03</v>
      </c>
      <c r="AL470" s="22">
        <v>3</v>
      </c>
      <c r="AM470" s="22">
        <v>99.5</v>
      </c>
      <c r="AN470" s="22">
        <v>0.11</v>
      </c>
      <c r="AO470" s="22">
        <v>1.5</v>
      </c>
      <c r="AP470" s="22">
        <v>0.08</v>
      </c>
      <c r="AQ470" s="22">
        <v>0.05</v>
      </c>
      <c r="AR470" s="22">
        <v>0.01</v>
      </c>
      <c r="AS470" s="22">
        <v>0.03</v>
      </c>
      <c r="AT470" s="22">
        <v>3.0000000000000001E-3</v>
      </c>
      <c r="AU470" s="22">
        <v>0.01</v>
      </c>
      <c r="AV470" s="22">
        <v>0.01</v>
      </c>
      <c r="AW470" s="22" t="s">
        <v>78</v>
      </c>
      <c r="AX470" s="22" t="s">
        <v>78</v>
      </c>
      <c r="AY470" s="22" t="s">
        <v>78</v>
      </c>
      <c r="AZ470" s="22">
        <v>0.18</v>
      </c>
      <c r="BA470" s="22">
        <v>101.48</v>
      </c>
      <c r="BB470" s="22" t="s">
        <v>78</v>
      </c>
      <c r="BC470" s="22" t="s">
        <v>78</v>
      </c>
      <c r="BD470" s="22" t="s">
        <v>78</v>
      </c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  <c r="CQ470" s="21"/>
      <c r="CR470" s="21"/>
      <c r="CS470" s="21"/>
      <c r="CT470" s="21"/>
      <c r="CU470" s="21"/>
      <c r="CV470" s="21"/>
      <c r="CW470" s="21"/>
      <c r="CX470" s="21"/>
      <c r="CY470" s="28"/>
    </row>
    <row r="471" spans="1:103" x14ac:dyDescent="0.2">
      <c r="A471" s="19" t="s">
        <v>459</v>
      </c>
      <c r="B471" s="24">
        <v>108</v>
      </c>
      <c r="C471" s="24">
        <v>109</v>
      </c>
      <c r="D471" s="25" t="s">
        <v>584</v>
      </c>
      <c r="E471" s="25" t="s">
        <v>77</v>
      </c>
      <c r="F471" s="21">
        <v>990053</v>
      </c>
      <c r="G471" s="22">
        <v>1435</v>
      </c>
      <c r="H471" s="22">
        <v>1790</v>
      </c>
      <c r="I471" s="22">
        <v>57</v>
      </c>
      <c r="J471" s="22">
        <v>0.75</v>
      </c>
      <c r="K471" s="22">
        <v>31.6</v>
      </c>
      <c r="L471" s="22">
        <v>11.55</v>
      </c>
      <c r="M471" s="22">
        <v>20.2</v>
      </c>
      <c r="N471" s="22">
        <v>18.399999999999999</v>
      </c>
      <c r="O471" s="22">
        <v>49.8</v>
      </c>
      <c r="P471" s="22">
        <v>2.1800000000000002</v>
      </c>
      <c r="Q471" s="22">
        <v>4.87</v>
      </c>
      <c r="R471" s="22">
        <v>994</v>
      </c>
      <c r="S471" s="22">
        <v>0.72</v>
      </c>
      <c r="T471" s="22">
        <v>960</v>
      </c>
      <c r="U471" s="22">
        <v>624</v>
      </c>
      <c r="V471" s="22">
        <v>183.5</v>
      </c>
      <c r="W471" s="22">
        <v>69.400000000000006</v>
      </c>
      <c r="X471" s="22">
        <v>7.3</v>
      </c>
      <c r="Y471" s="22">
        <v>70.7</v>
      </c>
      <c r="Z471" s="22">
        <v>3.6</v>
      </c>
      <c r="AA471" s="22">
        <v>8300</v>
      </c>
      <c r="AB471" s="22">
        <v>4.5</v>
      </c>
      <c r="AC471" s="22">
        <v>6.15</v>
      </c>
      <c r="AD471" s="22">
        <v>24.4</v>
      </c>
      <c r="AE471" s="22">
        <v>0.6</v>
      </c>
      <c r="AF471" s="22">
        <v>1.36</v>
      </c>
      <c r="AG471" s="22">
        <v>8.44</v>
      </c>
      <c r="AH471" s="22">
        <v>305</v>
      </c>
      <c r="AI471" s="22">
        <v>3</v>
      </c>
      <c r="AJ471" s="22">
        <v>129</v>
      </c>
      <c r="AK471" s="22">
        <v>7.04</v>
      </c>
      <c r="AL471" s="22">
        <v>89</v>
      </c>
      <c r="AM471" s="22">
        <v>27.7</v>
      </c>
      <c r="AN471" s="22">
        <v>5.82</v>
      </c>
      <c r="AO471" s="22">
        <v>10.6</v>
      </c>
      <c r="AP471" s="22">
        <v>21.6</v>
      </c>
      <c r="AQ471" s="22">
        <v>3.95</v>
      </c>
      <c r="AR471" s="22">
        <v>0.53</v>
      </c>
      <c r="AS471" s="22">
        <v>3.73</v>
      </c>
      <c r="AT471" s="22">
        <v>8.0000000000000002E-3</v>
      </c>
      <c r="AU471" s="22">
        <v>0.97</v>
      </c>
      <c r="AV471" s="22">
        <v>1.1399999999999999</v>
      </c>
      <c r="AW471" s="22">
        <v>1.42</v>
      </c>
      <c r="AX471" s="22">
        <v>1</v>
      </c>
      <c r="AY471" s="22">
        <v>0.17</v>
      </c>
      <c r="AZ471" s="22">
        <v>21.3</v>
      </c>
      <c r="BA471" s="22">
        <v>99.94</v>
      </c>
      <c r="BB471" s="22" t="s">
        <v>78</v>
      </c>
      <c r="BC471" s="22" t="s">
        <v>78</v>
      </c>
      <c r="BD471" s="22" t="s">
        <v>78</v>
      </c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  <c r="BY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  <c r="CJ471" s="21"/>
      <c r="CK471" s="21"/>
      <c r="CL471" s="21"/>
      <c r="CM471" s="21"/>
      <c r="CN471" s="21"/>
      <c r="CO471" s="21"/>
      <c r="CP471" s="21"/>
      <c r="CQ471" s="21"/>
      <c r="CR471" s="21"/>
      <c r="CS471" s="21"/>
      <c r="CT471" s="21"/>
      <c r="CU471" s="21"/>
      <c r="CV471" s="21"/>
      <c r="CW471" s="21"/>
      <c r="CX471" s="21"/>
      <c r="CY471" s="28"/>
    </row>
    <row r="472" spans="1:103" x14ac:dyDescent="0.2">
      <c r="A472" s="19" t="s">
        <v>459</v>
      </c>
      <c r="B472" s="24">
        <v>109</v>
      </c>
      <c r="C472" s="24">
        <v>110</v>
      </c>
      <c r="D472" s="25" t="s">
        <v>585</v>
      </c>
      <c r="E472" s="25" t="s">
        <v>77</v>
      </c>
      <c r="F472" s="21">
        <v>990053</v>
      </c>
      <c r="G472" s="22">
        <v>2020</v>
      </c>
      <c r="H472" s="22">
        <v>1400</v>
      </c>
      <c r="I472" s="22">
        <v>31</v>
      </c>
      <c r="J472" s="22">
        <v>0.31</v>
      </c>
      <c r="K472" s="22">
        <v>16.7</v>
      </c>
      <c r="L472" s="22">
        <v>5.73</v>
      </c>
      <c r="M472" s="22">
        <v>13.8</v>
      </c>
      <c r="N472" s="22">
        <v>16.7</v>
      </c>
      <c r="O472" s="22">
        <v>31</v>
      </c>
      <c r="P472" s="22">
        <v>1.42</v>
      </c>
      <c r="Q472" s="22">
        <v>2.48</v>
      </c>
      <c r="R472" s="22">
        <v>688</v>
      </c>
      <c r="S472" s="22">
        <v>0.35</v>
      </c>
      <c r="T472" s="22">
        <v>1030</v>
      </c>
      <c r="U472" s="22">
        <v>484</v>
      </c>
      <c r="V472" s="22">
        <v>142</v>
      </c>
      <c r="W472" s="22">
        <v>69.8</v>
      </c>
      <c r="X472" s="22">
        <v>4.4000000000000004</v>
      </c>
      <c r="Y472" s="22">
        <v>51.3</v>
      </c>
      <c r="Z472" s="22">
        <v>1.8</v>
      </c>
      <c r="AA472" s="22">
        <v>5860</v>
      </c>
      <c r="AB472" s="22">
        <v>7.3</v>
      </c>
      <c r="AC472" s="22">
        <v>3.39</v>
      </c>
      <c r="AD472" s="22">
        <v>23</v>
      </c>
      <c r="AE472" s="22">
        <v>0.6</v>
      </c>
      <c r="AF472" s="22">
        <v>0.68</v>
      </c>
      <c r="AG472" s="22">
        <v>6.01</v>
      </c>
      <c r="AH472" s="22">
        <v>181</v>
      </c>
      <c r="AI472" s="22">
        <v>3.2</v>
      </c>
      <c r="AJ472" s="22">
        <v>61.9</v>
      </c>
      <c r="AK472" s="22">
        <v>2.96</v>
      </c>
      <c r="AL472" s="22">
        <v>55</v>
      </c>
      <c r="AM472" s="22">
        <v>33.799999999999997</v>
      </c>
      <c r="AN472" s="22">
        <v>8.2799999999999994</v>
      </c>
      <c r="AO472" s="22">
        <v>10.25</v>
      </c>
      <c r="AP472" s="22">
        <v>15.75</v>
      </c>
      <c r="AQ472" s="22">
        <v>3.85</v>
      </c>
      <c r="AR472" s="22">
        <v>0.39</v>
      </c>
      <c r="AS472" s="22">
        <v>5.56</v>
      </c>
      <c r="AT472" s="22">
        <v>4.0000000000000001E-3</v>
      </c>
      <c r="AU472" s="22">
        <v>0.97</v>
      </c>
      <c r="AV472" s="22">
        <v>1.26</v>
      </c>
      <c r="AW472" s="22">
        <v>1.02</v>
      </c>
      <c r="AX472" s="22">
        <v>0.69</v>
      </c>
      <c r="AY472" s="22">
        <v>0.23</v>
      </c>
      <c r="AZ472" s="22">
        <v>17.55</v>
      </c>
      <c r="BA472" s="22">
        <v>99.6</v>
      </c>
      <c r="BB472" s="22" t="s">
        <v>78</v>
      </c>
      <c r="BC472" s="22" t="s">
        <v>78</v>
      </c>
      <c r="BD472" s="22" t="s">
        <v>78</v>
      </c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  <c r="CQ472" s="21"/>
      <c r="CR472" s="21"/>
      <c r="CS472" s="21"/>
      <c r="CT472" s="21"/>
      <c r="CU472" s="21"/>
      <c r="CV472" s="21"/>
      <c r="CW472" s="21"/>
      <c r="CX472" s="21"/>
      <c r="CY472" s="28"/>
    </row>
    <row r="473" spans="1:103" x14ac:dyDescent="0.2">
      <c r="A473" s="19" t="s">
        <v>459</v>
      </c>
      <c r="B473" s="24">
        <v>110</v>
      </c>
      <c r="C473" s="24">
        <v>111</v>
      </c>
      <c r="D473" s="25" t="s">
        <v>586</v>
      </c>
      <c r="E473" s="25" t="s">
        <v>77</v>
      </c>
      <c r="F473" s="21">
        <v>990053</v>
      </c>
      <c r="G473" s="22">
        <v>4190</v>
      </c>
      <c r="H473" s="22">
        <v>1545</v>
      </c>
      <c r="I473" s="22">
        <v>24</v>
      </c>
      <c r="J473" s="22">
        <v>1.06</v>
      </c>
      <c r="K473" s="22">
        <v>26.2</v>
      </c>
      <c r="L473" s="22">
        <v>10.35</v>
      </c>
      <c r="M473" s="22">
        <v>17.7</v>
      </c>
      <c r="N473" s="22">
        <v>15.2</v>
      </c>
      <c r="O473" s="22">
        <v>41</v>
      </c>
      <c r="P473" s="22">
        <v>2.0299999999999998</v>
      </c>
      <c r="Q473" s="22">
        <v>4.42</v>
      </c>
      <c r="R473" s="22">
        <v>788</v>
      </c>
      <c r="S473" s="22">
        <v>0.72</v>
      </c>
      <c r="T473" s="22">
        <v>887</v>
      </c>
      <c r="U473" s="22">
        <v>552</v>
      </c>
      <c r="V473" s="22">
        <v>161</v>
      </c>
      <c r="W473" s="22">
        <v>63.8</v>
      </c>
      <c r="X473" s="22">
        <v>2.4</v>
      </c>
      <c r="Y473" s="22">
        <v>61.2</v>
      </c>
      <c r="Z473" s="22" t="s">
        <v>90</v>
      </c>
      <c r="AA473" s="22">
        <v>8630</v>
      </c>
      <c r="AB473" s="22">
        <v>6</v>
      </c>
      <c r="AC473" s="22">
        <v>4.7</v>
      </c>
      <c r="AD473" s="22">
        <v>23.7</v>
      </c>
      <c r="AE473" s="22">
        <v>0.36</v>
      </c>
      <c r="AF473" s="22">
        <v>1.22</v>
      </c>
      <c r="AG473" s="22">
        <v>6.4</v>
      </c>
      <c r="AH473" s="22">
        <v>107</v>
      </c>
      <c r="AI473" s="22">
        <v>2.7</v>
      </c>
      <c r="AJ473" s="22">
        <v>115.5</v>
      </c>
      <c r="AK473" s="22">
        <v>5.82</v>
      </c>
      <c r="AL473" s="22">
        <v>140</v>
      </c>
      <c r="AM473" s="22">
        <v>29.3</v>
      </c>
      <c r="AN473" s="22">
        <v>7.18</v>
      </c>
      <c r="AO473" s="22">
        <v>7.95</v>
      </c>
      <c r="AP473" s="22">
        <v>21.9</v>
      </c>
      <c r="AQ473" s="22">
        <v>2.61</v>
      </c>
      <c r="AR473" s="22">
        <v>0.4</v>
      </c>
      <c r="AS473" s="22">
        <v>4.83</v>
      </c>
      <c r="AT473" s="22">
        <v>3.0000000000000001E-3</v>
      </c>
      <c r="AU473" s="22">
        <v>0.57999999999999996</v>
      </c>
      <c r="AV473" s="22">
        <v>1.33</v>
      </c>
      <c r="AW473" s="22">
        <v>1.56</v>
      </c>
      <c r="AX473" s="22">
        <v>1.02</v>
      </c>
      <c r="AY473" s="22">
        <v>0.49</v>
      </c>
      <c r="AZ473" s="22">
        <v>20.6</v>
      </c>
      <c r="BA473" s="22">
        <v>99.75</v>
      </c>
      <c r="BB473" s="22" t="s">
        <v>78</v>
      </c>
      <c r="BC473" s="22" t="s">
        <v>78</v>
      </c>
      <c r="BD473" s="22" t="s">
        <v>78</v>
      </c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  <c r="BY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  <c r="CJ473" s="21"/>
      <c r="CK473" s="21"/>
      <c r="CL473" s="21"/>
      <c r="CM473" s="21"/>
      <c r="CN473" s="21"/>
      <c r="CO473" s="21"/>
      <c r="CP473" s="21"/>
      <c r="CQ473" s="21"/>
      <c r="CR473" s="21"/>
      <c r="CS473" s="21"/>
      <c r="CT473" s="21"/>
      <c r="CU473" s="21"/>
      <c r="CV473" s="21"/>
      <c r="CW473" s="21"/>
      <c r="CX473" s="21"/>
      <c r="CY473" s="28"/>
    </row>
    <row r="474" spans="1:103" x14ac:dyDescent="0.2">
      <c r="A474" s="19" t="s">
        <v>459</v>
      </c>
      <c r="B474" s="24">
        <v>111</v>
      </c>
      <c r="C474" s="24">
        <v>112</v>
      </c>
      <c r="D474" s="25" t="s">
        <v>587</v>
      </c>
      <c r="E474" s="25" t="s">
        <v>77</v>
      </c>
      <c r="F474" s="21">
        <v>990053</v>
      </c>
      <c r="G474" s="22">
        <v>3010</v>
      </c>
      <c r="H474" s="22">
        <v>3540</v>
      </c>
      <c r="I474" s="22">
        <v>24</v>
      </c>
      <c r="J474" s="22">
        <v>0.2</v>
      </c>
      <c r="K474" s="22">
        <v>45.2</v>
      </c>
      <c r="L474" s="22">
        <v>17.75</v>
      </c>
      <c r="M474" s="22">
        <v>35.299999999999997</v>
      </c>
      <c r="N474" s="22">
        <v>9.6999999999999993</v>
      </c>
      <c r="O474" s="22">
        <v>82.3</v>
      </c>
      <c r="P474" s="22">
        <v>0.52</v>
      </c>
      <c r="Q474" s="22">
        <v>7.55</v>
      </c>
      <c r="R474" s="22">
        <v>1965</v>
      </c>
      <c r="S474" s="22">
        <v>1.2</v>
      </c>
      <c r="T474" s="22">
        <v>1330</v>
      </c>
      <c r="U474" s="22">
        <v>1215</v>
      </c>
      <c r="V474" s="22">
        <v>366</v>
      </c>
      <c r="W474" s="22">
        <v>12</v>
      </c>
      <c r="X474" s="22">
        <v>2.7</v>
      </c>
      <c r="Y474" s="22">
        <v>130</v>
      </c>
      <c r="Z474" s="22">
        <v>1.3</v>
      </c>
      <c r="AA474" s="26" t="s">
        <v>97</v>
      </c>
      <c r="AB474" s="22">
        <v>1.1000000000000001</v>
      </c>
      <c r="AC474" s="22">
        <v>9.26</v>
      </c>
      <c r="AD474" s="22">
        <v>41.3</v>
      </c>
      <c r="AE474" s="22">
        <v>0.18</v>
      </c>
      <c r="AF474" s="22">
        <v>2.13</v>
      </c>
      <c r="AG474" s="22">
        <v>3.25</v>
      </c>
      <c r="AH474" s="22">
        <v>141</v>
      </c>
      <c r="AI474" s="22">
        <v>1.5</v>
      </c>
      <c r="AJ474" s="22">
        <v>199.5</v>
      </c>
      <c r="AK474" s="22">
        <v>10.45</v>
      </c>
      <c r="AL474" s="22">
        <v>16</v>
      </c>
      <c r="AM474" s="22">
        <v>10.6</v>
      </c>
      <c r="AN474" s="22">
        <v>1.42</v>
      </c>
      <c r="AO474" s="22">
        <v>7.85</v>
      </c>
      <c r="AP474" s="22">
        <v>37.200000000000003</v>
      </c>
      <c r="AQ474" s="22">
        <v>2.42</v>
      </c>
      <c r="AR474" s="22">
        <v>0.24</v>
      </c>
      <c r="AS474" s="22">
        <v>0.55000000000000004</v>
      </c>
      <c r="AT474" s="22">
        <v>3.0000000000000001E-3</v>
      </c>
      <c r="AU474" s="22">
        <v>0.26</v>
      </c>
      <c r="AV474" s="22">
        <v>2.0499999999999998</v>
      </c>
      <c r="AW474" s="22">
        <v>1.69</v>
      </c>
      <c r="AX474" s="22">
        <v>1.96</v>
      </c>
      <c r="AY474" s="22">
        <v>0.35</v>
      </c>
      <c r="AZ474" s="22">
        <v>32.299999999999997</v>
      </c>
      <c r="BA474" s="22">
        <v>98.89</v>
      </c>
      <c r="BB474" s="22" t="s">
        <v>78</v>
      </c>
      <c r="BC474" s="22" t="s">
        <v>78</v>
      </c>
      <c r="BD474" s="22" t="s">
        <v>78</v>
      </c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  <c r="BY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  <c r="CJ474" s="21"/>
      <c r="CK474" s="21"/>
      <c r="CL474" s="21"/>
      <c r="CM474" s="21"/>
      <c r="CN474" s="21"/>
      <c r="CO474" s="21"/>
      <c r="CP474" s="21"/>
      <c r="CQ474" s="21"/>
      <c r="CR474" s="21"/>
      <c r="CS474" s="21"/>
      <c r="CT474" s="21"/>
      <c r="CU474" s="21"/>
      <c r="CV474" s="21"/>
      <c r="CW474" s="21"/>
      <c r="CX474" s="21"/>
      <c r="CY474" s="28"/>
    </row>
    <row r="475" spans="1:103" x14ac:dyDescent="0.2">
      <c r="A475" s="19" t="s">
        <v>459</v>
      </c>
      <c r="B475" s="24">
        <v>112</v>
      </c>
      <c r="C475" s="24">
        <v>112.9</v>
      </c>
      <c r="D475" s="25" t="s">
        <v>588</v>
      </c>
      <c r="E475" s="25" t="s">
        <v>77</v>
      </c>
      <c r="F475" s="21">
        <v>990053</v>
      </c>
      <c r="G475" s="26" t="s">
        <v>97</v>
      </c>
      <c r="H475" s="22">
        <v>3280</v>
      </c>
      <c r="I475" s="22">
        <v>12</v>
      </c>
      <c r="J475" s="22">
        <v>0.04</v>
      </c>
      <c r="K475" s="22">
        <v>67.8</v>
      </c>
      <c r="L475" s="22">
        <v>22.4</v>
      </c>
      <c r="M475" s="22">
        <v>47.4</v>
      </c>
      <c r="N475" s="22">
        <v>11</v>
      </c>
      <c r="O475" s="22">
        <v>110</v>
      </c>
      <c r="P475" s="22">
        <v>0.47</v>
      </c>
      <c r="Q475" s="22">
        <v>10.4</v>
      </c>
      <c r="R475" s="22">
        <v>1785</v>
      </c>
      <c r="S475" s="22">
        <v>1.07</v>
      </c>
      <c r="T475" s="22">
        <v>1760</v>
      </c>
      <c r="U475" s="22">
        <v>1265</v>
      </c>
      <c r="V475" s="22">
        <v>356</v>
      </c>
      <c r="W475" s="22">
        <v>1.2</v>
      </c>
      <c r="X475" s="22">
        <v>1.2</v>
      </c>
      <c r="Y475" s="22">
        <v>160</v>
      </c>
      <c r="Z475" s="22" t="s">
        <v>90</v>
      </c>
      <c r="AA475" s="22">
        <v>9890</v>
      </c>
      <c r="AB475" s="22">
        <v>0.7</v>
      </c>
      <c r="AC475" s="22">
        <v>13.5</v>
      </c>
      <c r="AD475" s="22">
        <v>48.9</v>
      </c>
      <c r="AE475" s="22">
        <v>0.05</v>
      </c>
      <c r="AF475" s="22">
        <v>2.21</v>
      </c>
      <c r="AG475" s="22">
        <v>2</v>
      </c>
      <c r="AH475" s="22">
        <v>66</v>
      </c>
      <c r="AI475" s="22">
        <v>1.5</v>
      </c>
      <c r="AJ475" s="22">
        <v>276</v>
      </c>
      <c r="AK475" s="22">
        <v>10</v>
      </c>
      <c r="AL475" s="22">
        <v>15</v>
      </c>
      <c r="AM475" s="22">
        <v>8.27</v>
      </c>
      <c r="AN475" s="22">
        <v>0.71</v>
      </c>
      <c r="AO475" s="22">
        <v>5.09</v>
      </c>
      <c r="AP475" s="22">
        <v>43.5</v>
      </c>
      <c r="AQ475" s="22">
        <v>1.1599999999999999</v>
      </c>
      <c r="AR475" s="22">
        <v>0.12</v>
      </c>
      <c r="AS475" s="22">
        <v>0.03</v>
      </c>
      <c r="AT475" s="22" t="s">
        <v>83</v>
      </c>
      <c r="AU475" s="22">
        <v>0.05</v>
      </c>
      <c r="AV475" s="22">
        <v>1.24</v>
      </c>
      <c r="AW475" s="22">
        <v>1.0900000000000001</v>
      </c>
      <c r="AX475" s="22">
        <v>1.2</v>
      </c>
      <c r="AY475" s="22">
        <v>2.78</v>
      </c>
      <c r="AZ475" s="22">
        <v>34.5</v>
      </c>
      <c r="BA475" s="22">
        <v>99.74</v>
      </c>
      <c r="BB475" s="22" t="s">
        <v>78</v>
      </c>
      <c r="BC475" s="22" t="s">
        <v>78</v>
      </c>
      <c r="BD475" s="22" t="s">
        <v>78</v>
      </c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  <c r="BS475" s="21"/>
      <c r="BT475" s="21"/>
      <c r="BU475" s="21"/>
      <c r="BV475" s="21"/>
      <c r="BW475" s="21"/>
      <c r="BX475" s="21"/>
      <c r="BY475" s="21"/>
      <c r="BZ475" s="21"/>
      <c r="CA475" s="21"/>
      <c r="CB475" s="21"/>
      <c r="CC475" s="21"/>
      <c r="CD475" s="21"/>
      <c r="CE475" s="21"/>
      <c r="CF475" s="21"/>
      <c r="CG475" s="21"/>
      <c r="CH475" s="21"/>
      <c r="CI475" s="21"/>
      <c r="CJ475" s="21"/>
      <c r="CK475" s="21"/>
      <c r="CL475" s="21"/>
      <c r="CM475" s="21"/>
      <c r="CN475" s="21"/>
      <c r="CO475" s="21"/>
      <c r="CP475" s="21"/>
      <c r="CQ475" s="21"/>
      <c r="CR475" s="21"/>
      <c r="CS475" s="21"/>
      <c r="CT475" s="21"/>
      <c r="CU475" s="21"/>
      <c r="CV475" s="21"/>
      <c r="CW475" s="21"/>
      <c r="CX475" s="21"/>
      <c r="CY475" s="28"/>
    </row>
    <row r="476" spans="1:103" x14ac:dyDescent="0.2">
      <c r="A476" s="19" t="s">
        <v>459</v>
      </c>
      <c r="B476" s="24">
        <v>114.55</v>
      </c>
      <c r="C476" s="24">
        <v>115</v>
      </c>
      <c r="D476" s="25" t="s">
        <v>589</v>
      </c>
      <c r="E476" s="25" t="s">
        <v>77</v>
      </c>
      <c r="F476" s="21">
        <v>990053</v>
      </c>
      <c r="G476" s="22">
        <v>5760</v>
      </c>
      <c r="H476" s="22">
        <v>2310</v>
      </c>
      <c r="I476" s="22">
        <v>13</v>
      </c>
      <c r="J476" s="22">
        <v>0.04</v>
      </c>
      <c r="K476" s="22">
        <v>96.8</v>
      </c>
      <c r="L476" s="22">
        <v>32.1</v>
      </c>
      <c r="M476" s="22">
        <v>57</v>
      </c>
      <c r="N476" s="22">
        <v>5.9</v>
      </c>
      <c r="O476" s="22">
        <v>142.5</v>
      </c>
      <c r="P476" s="22">
        <v>0.47</v>
      </c>
      <c r="Q476" s="22">
        <v>14.9</v>
      </c>
      <c r="R476" s="22">
        <v>1255</v>
      </c>
      <c r="S476" s="22">
        <v>0.95</v>
      </c>
      <c r="T476" s="22">
        <v>848</v>
      </c>
      <c r="U476" s="22">
        <v>1080</v>
      </c>
      <c r="V476" s="22">
        <v>275</v>
      </c>
      <c r="W476" s="22">
        <v>0.6</v>
      </c>
      <c r="X476" s="22">
        <v>1.7</v>
      </c>
      <c r="Y476" s="22">
        <v>173.5</v>
      </c>
      <c r="Z476" s="22">
        <v>0.7</v>
      </c>
      <c r="AA476" s="22">
        <v>5560</v>
      </c>
      <c r="AB476" s="22">
        <v>2.2999999999999998</v>
      </c>
      <c r="AC476" s="22">
        <v>18.350000000000001</v>
      </c>
      <c r="AD476" s="22">
        <v>48.4</v>
      </c>
      <c r="AE476" s="22">
        <v>0.03</v>
      </c>
      <c r="AF476" s="22">
        <v>3.06</v>
      </c>
      <c r="AG476" s="22">
        <v>6.97</v>
      </c>
      <c r="AH476" s="22">
        <v>92</v>
      </c>
      <c r="AI476" s="22">
        <v>1.6</v>
      </c>
      <c r="AJ476" s="22">
        <v>380</v>
      </c>
      <c r="AK476" s="22">
        <v>12.05</v>
      </c>
      <c r="AL476" s="22">
        <v>19</v>
      </c>
      <c r="AM476" s="22">
        <v>7.26</v>
      </c>
      <c r="AN476" s="22">
        <v>0.38</v>
      </c>
      <c r="AO476" s="22">
        <v>3.21</v>
      </c>
      <c r="AP476" s="22">
        <v>48.8</v>
      </c>
      <c r="AQ476" s="22">
        <v>0.63</v>
      </c>
      <c r="AR476" s="22">
        <v>0.15</v>
      </c>
      <c r="AS476" s="22">
        <v>0.02</v>
      </c>
      <c r="AT476" s="22" t="s">
        <v>83</v>
      </c>
      <c r="AU476" s="22">
        <v>0.02</v>
      </c>
      <c r="AV476" s="22">
        <v>1.1399999999999999</v>
      </c>
      <c r="AW476" s="22">
        <v>1.5</v>
      </c>
      <c r="AX476" s="22">
        <v>0.63</v>
      </c>
      <c r="AY476" s="22">
        <v>0.67</v>
      </c>
      <c r="AZ476" s="22">
        <v>37.299999999999997</v>
      </c>
      <c r="BA476" s="22">
        <v>101.71</v>
      </c>
      <c r="BB476" s="22" t="s">
        <v>78</v>
      </c>
      <c r="BC476" s="22" t="s">
        <v>78</v>
      </c>
      <c r="BD476" s="22" t="s">
        <v>78</v>
      </c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1"/>
      <c r="BR476" s="21"/>
      <c r="BS476" s="21"/>
      <c r="BT476" s="21"/>
      <c r="BU476" s="21"/>
      <c r="BV476" s="21"/>
      <c r="BW476" s="21"/>
      <c r="BX476" s="21"/>
      <c r="BY476" s="21"/>
      <c r="BZ476" s="21"/>
      <c r="CA476" s="21"/>
      <c r="CB476" s="21"/>
      <c r="CC476" s="21"/>
      <c r="CD476" s="21"/>
      <c r="CE476" s="21"/>
      <c r="CF476" s="21"/>
      <c r="CG476" s="21"/>
      <c r="CH476" s="21"/>
      <c r="CI476" s="21"/>
      <c r="CJ476" s="21"/>
      <c r="CK476" s="21"/>
      <c r="CL476" s="21"/>
      <c r="CM476" s="21"/>
      <c r="CN476" s="21"/>
      <c r="CO476" s="21"/>
      <c r="CP476" s="21"/>
      <c r="CQ476" s="21"/>
      <c r="CR476" s="21"/>
      <c r="CS476" s="21"/>
      <c r="CT476" s="21"/>
      <c r="CU476" s="21"/>
      <c r="CV476" s="21"/>
      <c r="CW476" s="21"/>
      <c r="CX476" s="21"/>
      <c r="CY476" s="28"/>
    </row>
    <row r="477" spans="1:103" x14ac:dyDescent="0.2">
      <c r="A477" s="19" t="s">
        <v>459</v>
      </c>
      <c r="B477" s="24">
        <v>115</v>
      </c>
      <c r="C477" s="24">
        <v>116</v>
      </c>
      <c r="D477" s="25" t="s">
        <v>590</v>
      </c>
      <c r="E477" s="25" t="s">
        <v>77</v>
      </c>
      <c r="F477" s="21">
        <v>990053</v>
      </c>
      <c r="G477" s="26" t="s">
        <v>97</v>
      </c>
      <c r="H477" s="22">
        <v>3760</v>
      </c>
      <c r="I477" s="22">
        <v>12</v>
      </c>
      <c r="J477" s="22">
        <v>0.12</v>
      </c>
      <c r="K477" s="22">
        <v>73.599999999999994</v>
      </c>
      <c r="L477" s="22">
        <v>25.6</v>
      </c>
      <c r="M477" s="22">
        <v>38.299999999999997</v>
      </c>
      <c r="N477" s="22">
        <v>15.6</v>
      </c>
      <c r="O477" s="22">
        <v>95.7</v>
      </c>
      <c r="P477" s="22">
        <v>2.88</v>
      </c>
      <c r="Q477" s="22">
        <v>11.85</v>
      </c>
      <c r="R477" s="22">
        <v>2710</v>
      </c>
      <c r="S477" s="22">
        <v>1.21</v>
      </c>
      <c r="T477" s="22">
        <v>494</v>
      </c>
      <c r="U477" s="22">
        <v>1035</v>
      </c>
      <c r="V477" s="22">
        <v>341</v>
      </c>
      <c r="W477" s="22">
        <v>41.5</v>
      </c>
      <c r="X477" s="22">
        <v>0.8</v>
      </c>
      <c r="Y477" s="22">
        <v>117.5</v>
      </c>
      <c r="Z477" s="22" t="s">
        <v>90</v>
      </c>
      <c r="AA477" s="22">
        <v>6990</v>
      </c>
      <c r="AB477" s="22">
        <v>3.3</v>
      </c>
      <c r="AC477" s="22">
        <v>13.1</v>
      </c>
      <c r="AD477" s="22">
        <v>53.1</v>
      </c>
      <c r="AE477" s="22">
        <v>0.09</v>
      </c>
      <c r="AF477" s="22">
        <v>2.64</v>
      </c>
      <c r="AG477" s="22">
        <v>7.45</v>
      </c>
      <c r="AH477" s="22">
        <v>49</v>
      </c>
      <c r="AI477" s="22">
        <v>1.8</v>
      </c>
      <c r="AJ477" s="22">
        <v>313</v>
      </c>
      <c r="AK477" s="22">
        <v>11.95</v>
      </c>
      <c r="AL477" s="22">
        <v>243</v>
      </c>
      <c r="AM477" s="22">
        <v>21.8</v>
      </c>
      <c r="AN477" s="22">
        <v>5.62</v>
      </c>
      <c r="AO477" s="22">
        <v>5.23</v>
      </c>
      <c r="AP477" s="22">
        <v>31.6</v>
      </c>
      <c r="AQ477" s="22">
        <v>1.1000000000000001</v>
      </c>
      <c r="AR477" s="22">
        <v>0.14000000000000001</v>
      </c>
      <c r="AS477" s="22">
        <v>4.1900000000000004</v>
      </c>
      <c r="AT477" s="22" t="s">
        <v>83</v>
      </c>
      <c r="AU477" s="22">
        <v>0.13</v>
      </c>
      <c r="AV477" s="22">
        <v>0.92</v>
      </c>
      <c r="AW477" s="22">
        <v>2.89</v>
      </c>
      <c r="AX477" s="22">
        <v>0.8</v>
      </c>
      <c r="AY477" s="22">
        <v>2.06</v>
      </c>
      <c r="AZ477" s="22">
        <v>24.5</v>
      </c>
      <c r="BA477" s="22">
        <v>100.98</v>
      </c>
      <c r="BB477" s="22" t="s">
        <v>78</v>
      </c>
      <c r="BC477" s="22" t="s">
        <v>78</v>
      </c>
      <c r="BD477" s="22" t="s">
        <v>78</v>
      </c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  <c r="BS477" s="21"/>
      <c r="BT477" s="21"/>
      <c r="BU477" s="21"/>
      <c r="BV477" s="21"/>
      <c r="BW477" s="21"/>
      <c r="BX477" s="21"/>
      <c r="BY477" s="21"/>
      <c r="BZ477" s="21"/>
      <c r="CA477" s="21"/>
      <c r="CB477" s="21"/>
      <c r="CC477" s="21"/>
      <c r="CD477" s="21"/>
      <c r="CE477" s="21"/>
      <c r="CF477" s="21"/>
      <c r="CG477" s="21"/>
      <c r="CH477" s="21"/>
      <c r="CI477" s="21"/>
      <c r="CJ477" s="21"/>
      <c r="CK477" s="21"/>
      <c r="CL477" s="21"/>
      <c r="CM477" s="21"/>
      <c r="CN477" s="21"/>
      <c r="CO477" s="21"/>
      <c r="CP477" s="21"/>
      <c r="CQ477" s="21"/>
      <c r="CR477" s="21"/>
      <c r="CS477" s="21"/>
      <c r="CT477" s="21"/>
      <c r="CU477" s="21"/>
      <c r="CV477" s="21"/>
      <c r="CW477" s="21"/>
      <c r="CX477" s="21"/>
      <c r="CY477" s="28"/>
    </row>
    <row r="478" spans="1:103" x14ac:dyDescent="0.2">
      <c r="A478" s="19" t="s">
        <v>459</v>
      </c>
      <c r="B478" s="24">
        <v>116</v>
      </c>
      <c r="C478" s="24">
        <v>117</v>
      </c>
      <c r="D478" s="25" t="s">
        <v>591</v>
      </c>
      <c r="E478" s="25" t="s">
        <v>77</v>
      </c>
      <c r="F478" s="21">
        <v>990053</v>
      </c>
      <c r="G478" s="22">
        <v>4260</v>
      </c>
      <c r="H478" s="22">
        <v>521</v>
      </c>
      <c r="I478" s="22">
        <v>11</v>
      </c>
      <c r="J478" s="22">
        <v>0.32</v>
      </c>
      <c r="K478" s="22">
        <v>12.25</v>
      </c>
      <c r="L478" s="22">
        <v>4.37</v>
      </c>
      <c r="M478" s="22">
        <v>8.6999999999999993</v>
      </c>
      <c r="N478" s="22">
        <v>20.2</v>
      </c>
      <c r="O478" s="22">
        <v>22.1</v>
      </c>
      <c r="P478" s="22">
        <v>0.95</v>
      </c>
      <c r="Q478" s="22">
        <v>2.1</v>
      </c>
      <c r="R478" s="22">
        <v>256</v>
      </c>
      <c r="S478" s="22">
        <v>0.35</v>
      </c>
      <c r="T478" s="22">
        <v>481</v>
      </c>
      <c r="U478" s="22">
        <v>180</v>
      </c>
      <c r="V478" s="22">
        <v>50.8</v>
      </c>
      <c r="W478" s="22">
        <v>121.5</v>
      </c>
      <c r="X478" s="22">
        <v>1.6</v>
      </c>
      <c r="Y478" s="22">
        <v>29.7</v>
      </c>
      <c r="Z478" s="22">
        <v>1.5</v>
      </c>
      <c r="AA478" s="22">
        <v>3290</v>
      </c>
      <c r="AB478" s="22">
        <v>6</v>
      </c>
      <c r="AC478" s="22">
        <v>2.89</v>
      </c>
      <c r="AD478" s="22">
        <v>43.6</v>
      </c>
      <c r="AE478" s="22">
        <v>0.17</v>
      </c>
      <c r="AF478" s="22">
        <v>0.46</v>
      </c>
      <c r="AG478" s="22">
        <v>12.9</v>
      </c>
      <c r="AH478" s="22">
        <v>30</v>
      </c>
      <c r="AI478" s="22">
        <v>4</v>
      </c>
      <c r="AJ478" s="22">
        <v>48.9</v>
      </c>
      <c r="AK478" s="22">
        <v>2.08</v>
      </c>
      <c r="AL478" s="22">
        <v>78</v>
      </c>
      <c r="AM478" s="22">
        <v>55.2</v>
      </c>
      <c r="AN478" s="22">
        <v>14.1</v>
      </c>
      <c r="AO478" s="22">
        <v>3.71</v>
      </c>
      <c r="AP478" s="22">
        <v>5.8</v>
      </c>
      <c r="AQ478" s="22">
        <v>0.53</v>
      </c>
      <c r="AR478" s="22">
        <v>0.24</v>
      </c>
      <c r="AS478" s="22">
        <v>12</v>
      </c>
      <c r="AT478" s="22" t="s">
        <v>83</v>
      </c>
      <c r="AU478" s="22">
        <v>0.27</v>
      </c>
      <c r="AV478" s="22">
        <v>0.35</v>
      </c>
      <c r="AW478" s="22">
        <v>0.4</v>
      </c>
      <c r="AX478" s="22">
        <v>0.35</v>
      </c>
      <c r="AY478" s="22">
        <v>0.47</v>
      </c>
      <c r="AZ478" s="22">
        <v>5.91</v>
      </c>
      <c r="BA478" s="22">
        <v>99.33</v>
      </c>
      <c r="BB478" s="22" t="s">
        <v>78</v>
      </c>
      <c r="BC478" s="22" t="s">
        <v>78</v>
      </c>
      <c r="BD478" s="22" t="s">
        <v>78</v>
      </c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  <c r="BS478" s="21"/>
      <c r="BT478" s="21"/>
      <c r="BU478" s="21"/>
      <c r="BV478" s="21"/>
      <c r="BW478" s="21"/>
      <c r="BX478" s="21"/>
      <c r="BY478" s="21"/>
      <c r="BZ478" s="21"/>
      <c r="CA478" s="21"/>
      <c r="CB478" s="21"/>
      <c r="CC478" s="21"/>
      <c r="CD478" s="21"/>
      <c r="CE478" s="21"/>
      <c r="CF478" s="21"/>
      <c r="CG478" s="21"/>
      <c r="CH478" s="21"/>
      <c r="CI478" s="21"/>
      <c r="CJ478" s="21"/>
      <c r="CK478" s="21"/>
      <c r="CL478" s="21"/>
      <c r="CM478" s="21"/>
      <c r="CN478" s="21"/>
      <c r="CO478" s="21"/>
      <c r="CP478" s="21"/>
      <c r="CQ478" s="21"/>
      <c r="CR478" s="21"/>
      <c r="CS478" s="21"/>
      <c r="CT478" s="21"/>
      <c r="CU478" s="21"/>
      <c r="CV478" s="21"/>
      <c r="CW478" s="21"/>
      <c r="CX478" s="21"/>
      <c r="CY478" s="28"/>
    </row>
    <row r="479" spans="1:103" x14ac:dyDescent="0.2">
      <c r="A479" s="19" t="s">
        <v>459</v>
      </c>
      <c r="B479" s="24">
        <v>117</v>
      </c>
      <c r="C479" s="24">
        <v>118</v>
      </c>
      <c r="D479" s="25" t="s">
        <v>592</v>
      </c>
      <c r="E479" s="25" t="s">
        <v>77</v>
      </c>
      <c r="F479" s="21">
        <v>990053</v>
      </c>
      <c r="G479" s="22">
        <v>1790</v>
      </c>
      <c r="H479" s="22">
        <v>2310</v>
      </c>
      <c r="I479" s="22">
        <v>7</v>
      </c>
      <c r="J479" s="22">
        <v>0.13</v>
      </c>
      <c r="K479" s="22">
        <v>20.5</v>
      </c>
      <c r="L479" s="22">
        <v>7.35</v>
      </c>
      <c r="M479" s="22">
        <v>17.75</v>
      </c>
      <c r="N479" s="22">
        <v>14.4</v>
      </c>
      <c r="O479" s="22">
        <v>41.9</v>
      </c>
      <c r="P479" s="22">
        <v>0.66</v>
      </c>
      <c r="Q479" s="22">
        <v>3.25</v>
      </c>
      <c r="R479" s="22">
        <v>1430</v>
      </c>
      <c r="S479" s="22">
        <v>0.56999999999999995</v>
      </c>
      <c r="T479" s="22">
        <v>359</v>
      </c>
      <c r="U479" s="22">
        <v>684</v>
      </c>
      <c r="V479" s="22">
        <v>221</v>
      </c>
      <c r="W479" s="22">
        <v>84.6</v>
      </c>
      <c r="X479" s="22">
        <v>2.7</v>
      </c>
      <c r="Y479" s="22">
        <v>72.7</v>
      </c>
      <c r="Z479" s="22">
        <v>1.6</v>
      </c>
      <c r="AA479" s="22">
        <v>5350</v>
      </c>
      <c r="AB479" s="22">
        <v>4.5999999999999996</v>
      </c>
      <c r="AC479" s="22">
        <v>4.75</v>
      </c>
      <c r="AD479" s="22">
        <v>73.599999999999994</v>
      </c>
      <c r="AE479" s="22">
        <v>0.1</v>
      </c>
      <c r="AF479" s="22">
        <v>0.81</v>
      </c>
      <c r="AG479" s="22">
        <v>9.9499999999999993</v>
      </c>
      <c r="AH479" s="22">
        <v>34</v>
      </c>
      <c r="AI479" s="22">
        <v>3.8</v>
      </c>
      <c r="AJ479" s="22">
        <v>76.2</v>
      </c>
      <c r="AK479" s="22">
        <v>4.51</v>
      </c>
      <c r="AL479" s="22">
        <v>28</v>
      </c>
      <c r="AM479" s="22">
        <v>39.4</v>
      </c>
      <c r="AN479" s="22">
        <v>10.3</v>
      </c>
      <c r="AO479" s="22">
        <v>7.87</v>
      </c>
      <c r="AP479" s="22">
        <v>11.65</v>
      </c>
      <c r="AQ479" s="22">
        <v>2.33</v>
      </c>
      <c r="AR479" s="22">
        <v>0.15</v>
      </c>
      <c r="AS479" s="22">
        <v>8.9</v>
      </c>
      <c r="AT479" s="22" t="s">
        <v>83</v>
      </c>
      <c r="AU479" s="22">
        <v>0.16</v>
      </c>
      <c r="AV479" s="22">
        <v>1.88</v>
      </c>
      <c r="AW479" s="22">
        <v>0.51</v>
      </c>
      <c r="AX479" s="22">
        <v>0.6</v>
      </c>
      <c r="AY479" s="22">
        <v>0.2</v>
      </c>
      <c r="AZ479" s="22">
        <v>14.8</v>
      </c>
      <c r="BA479" s="22">
        <v>98.75</v>
      </c>
      <c r="BB479" s="22" t="s">
        <v>78</v>
      </c>
      <c r="BC479" s="22" t="s">
        <v>78</v>
      </c>
      <c r="BD479" s="22" t="s">
        <v>78</v>
      </c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  <c r="BS479" s="21"/>
      <c r="BT479" s="21"/>
      <c r="BU479" s="21"/>
      <c r="BV479" s="21"/>
      <c r="BW479" s="21"/>
      <c r="BX479" s="21"/>
      <c r="BY479" s="21"/>
      <c r="BZ479" s="21"/>
      <c r="CA479" s="21"/>
      <c r="CB479" s="21"/>
      <c r="CC479" s="21"/>
      <c r="CD479" s="21"/>
      <c r="CE479" s="21"/>
      <c r="CF479" s="21"/>
      <c r="CG479" s="21"/>
      <c r="CH479" s="21"/>
      <c r="CI479" s="21"/>
      <c r="CJ479" s="21"/>
      <c r="CK479" s="21"/>
      <c r="CL479" s="21"/>
      <c r="CM479" s="21"/>
      <c r="CN479" s="21"/>
      <c r="CO479" s="21"/>
      <c r="CP479" s="21"/>
      <c r="CQ479" s="21"/>
      <c r="CR479" s="21"/>
      <c r="CS479" s="21"/>
      <c r="CT479" s="21"/>
      <c r="CU479" s="21"/>
      <c r="CV479" s="21"/>
      <c r="CW479" s="21"/>
      <c r="CX479" s="21"/>
      <c r="CY479" s="28"/>
    </row>
    <row r="480" spans="1:103" x14ac:dyDescent="0.2">
      <c r="A480" s="19" t="s">
        <v>459</v>
      </c>
      <c r="B480" s="2" t="s">
        <v>105</v>
      </c>
      <c r="C480" s="2"/>
      <c r="D480" s="27" t="s">
        <v>593</v>
      </c>
      <c r="E480" s="27" t="s">
        <v>107</v>
      </c>
      <c r="F480" s="21">
        <v>990053</v>
      </c>
      <c r="G480" s="22">
        <v>2980</v>
      </c>
      <c r="H480" s="22">
        <v>1435</v>
      </c>
      <c r="I480" s="22">
        <v>61</v>
      </c>
      <c r="J480" s="22">
        <v>3.73</v>
      </c>
      <c r="K480" s="22">
        <v>14.5</v>
      </c>
      <c r="L480" s="22">
        <v>6.84</v>
      </c>
      <c r="M480" s="22">
        <v>8.77</v>
      </c>
      <c r="N480" s="22">
        <v>16.8</v>
      </c>
      <c r="O480" s="22">
        <v>23.1</v>
      </c>
      <c r="P480" s="22">
        <v>3.08</v>
      </c>
      <c r="Q480" s="22">
        <v>2.4700000000000002</v>
      </c>
      <c r="R480" s="22">
        <v>1010</v>
      </c>
      <c r="S480" s="22">
        <v>0.74</v>
      </c>
      <c r="T480" s="22">
        <v>199</v>
      </c>
      <c r="U480" s="22">
        <v>334</v>
      </c>
      <c r="V480" s="22">
        <v>119</v>
      </c>
      <c r="W480" s="22">
        <v>99.6</v>
      </c>
      <c r="X480" s="22">
        <v>10.9</v>
      </c>
      <c r="Y480" s="22">
        <v>35.200000000000003</v>
      </c>
      <c r="Z480" s="22">
        <v>4.3</v>
      </c>
      <c r="AA480" s="22">
        <v>2600</v>
      </c>
      <c r="AB480" s="22">
        <v>2.6</v>
      </c>
      <c r="AC480" s="22">
        <v>2.97</v>
      </c>
      <c r="AD480" s="22">
        <v>60.8</v>
      </c>
      <c r="AE480" s="22">
        <v>0.32</v>
      </c>
      <c r="AF480" s="22">
        <v>0.86</v>
      </c>
      <c r="AG480" s="22">
        <v>4.4800000000000004</v>
      </c>
      <c r="AH480" s="22">
        <v>62</v>
      </c>
      <c r="AI480" s="22">
        <v>4.0999999999999996</v>
      </c>
      <c r="AJ480" s="22">
        <v>67.8</v>
      </c>
      <c r="AK480" s="22">
        <v>5.36</v>
      </c>
      <c r="AL480" s="22">
        <v>123</v>
      </c>
      <c r="AM480" s="22">
        <v>39.700000000000003</v>
      </c>
      <c r="AN480" s="22">
        <v>11.5</v>
      </c>
      <c r="AO480" s="22">
        <v>6.34</v>
      </c>
      <c r="AP480" s="22">
        <v>16.100000000000001</v>
      </c>
      <c r="AQ480" s="22">
        <v>3.24</v>
      </c>
      <c r="AR480" s="22">
        <v>4.99</v>
      </c>
      <c r="AS480" s="22">
        <v>1.61</v>
      </c>
      <c r="AT480" s="22">
        <v>8.9999999999999993E-3</v>
      </c>
      <c r="AU480" s="22">
        <v>0.47</v>
      </c>
      <c r="AV480" s="22">
        <v>0.46</v>
      </c>
      <c r="AW480" s="22">
        <v>0.22</v>
      </c>
      <c r="AX480" s="22">
        <v>0.27</v>
      </c>
      <c r="AY480" s="22">
        <v>0.32</v>
      </c>
      <c r="AZ480" s="22">
        <v>14.55</v>
      </c>
      <c r="BA480" s="22">
        <v>99.78</v>
      </c>
      <c r="BB480" s="22"/>
      <c r="BC480" s="22"/>
      <c r="BD480" s="22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  <c r="BS480" s="21"/>
      <c r="BT480" s="21"/>
      <c r="BU480" s="21"/>
      <c r="BV480" s="21"/>
      <c r="BW480" s="21"/>
      <c r="BX480" s="21"/>
      <c r="BY480" s="21"/>
      <c r="BZ480" s="21"/>
      <c r="CA480" s="21"/>
      <c r="CB480" s="21"/>
      <c r="CC480" s="21"/>
      <c r="CD480" s="21"/>
      <c r="CE480" s="21"/>
      <c r="CF480" s="21"/>
      <c r="CG480" s="21"/>
      <c r="CH480" s="21"/>
      <c r="CI480" s="21"/>
      <c r="CJ480" s="21"/>
      <c r="CK480" s="21"/>
      <c r="CL480" s="21"/>
      <c r="CM480" s="21"/>
      <c r="CN480" s="21"/>
      <c r="CO480" s="21"/>
      <c r="CP480" s="21"/>
      <c r="CQ480" s="21"/>
      <c r="CR480" s="21"/>
      <c r="CS480" s="21"/>
      <c r="CT480" s="21"/>
      <c r="CU480" s="21"/>
      <c r="CV480" s="21"/>
      <c r="CW480" s="21"/>
      <c r="CX480" s="21"/>
      <c r="CY480" s="28"/>
    </row>
    <row r="481" spans="1:103" x14ac:dyDescent="0.2">
      <c r="A481" s="19" t="s">
        <v>459</v>
      </c>
      <c r="B481" s="24">
        <v>118</v>
      </c>
      <c r="C481" s="24">
        <v>119</v>
      </c>
      <c r="D481" s="25" t="s">
        <v>594</v>
      </c>
      <c r="E481" s="25" t="s">
        <v>77</v>
      </c>
      <c r="F481" s="21">
        <v>990053</v>
      </c>
      <c r="G481" s="22">
        <v>5870</v>
      </c>
      <c r="H481" s="22">
        <v>3340</v>
      </c>
      <c r="I481" s="22">
        <v>7</v>
      </c>
      <c r="J481" s="22">
        <v>0.04</v>
      </c>
      <c r="K481" s="22">
        <v>78.099999999999994</v>
      </c>
      <c r="L481" s="22">
        <v>28.2</v>
      </c>
      <c r="M481" s="22">
        <v>55.8</v>
      </c>
      <c r="N481" s="22">
        <v>5.5</v>
      </c>
      <c r="O481" s="22">
        <v>132.5</v>
      </c>
      <c r="P481" s="22" t="s">
        <v>85</v>
      </c>
      <c r="Q481" s="22">
        <v>13.15</v>
      </c>
      <c r="R481" s="22">
        <v>1770</v>
      </c>
      <c r="S481" s="22">
        <v>1.23</v>
      </c>
      <c r="T481" s="22">
        <v>34</v>
      </c>
      <c r="U481" s="22">
        <v>1320</v>
      </c>
      <c r="V481" s="22">
        <v>365</v>
      </c>
      <c r="W481" s="22">
        <v>0.9</v>
      </c>
      <c r="X481" s="22">
        <v>2.1</v>
      </c>
      <c r="Y481" s="22">
        <v>196</v>
      </c>
      <c r="Z481" s="22" t="s">
        <v>90</v>
      </c>
      <c r="AA481" s="26" t="s">
        <v>97</v>
      </c>
      <c r="AB481" s="22" t="s">
        <v>94</v>
      </c>
      <c r="AC481" s="22">
        <v>16.850000000000001</v>
      </c>
      <c r="AD481" s="22">
        <v>68.8</v>
      </c>
      <c r="AE481" s="22">
        <v>0.01</v>
      </c>
      <c r="AF481" s="22">
        <v>2.57</v>
      </c>
      <c r="AG481" s="22">
        <v>1.51</v>
      </c>
      <c r="AH481" s="22">
        <v>15</v>
      </c>
      <c r="AI481" s="22">
        <v>0.6</v>
      </c>
      <c r="AJ481" s="22">
        <v>293</v>
      </c>
      <c r="AK481" s="22">
        <v>11.55</v>
      </c>
      <c r="AL481" s="22">
        <v>3</v>
      </c>
      <c r="AM481" s="22">
        <v>2.86</v>
      </c>
      <c r="AN481" s="22">
        <v>0.39</v>
      </c>
      <c r="AO481" s="22">
        <v>4.63</v>
      </c>
      <c r="AP481" s="22">
        <v>43.6</v>
      </c>
      <c r="AQ481" s="22">
        <v>2.21</v>
      </c>
      <c r="AR481" s="22">
        <v>0.06</v>
      </c>
      <c r="AS481" s="22">
        <v>0.03</v>
      </c>
      <c r="AT481" s="22" t="s">
        <v>83</v>
      </c>
      <c r="AU481" s="22">
        <v>0.01</v>
      </c>
      <c r="AV481" s="22">
        <v>1.35</v>
      </c>
      <c r="AW481" s="22">
        <v>0.72</v>
      </c>
      <c r="AX481" s="22">
        <v>2.79</v>
      </c>
      <c r="AY481" s="22">
        <v>0.63</v>
      </c>
      <c r="AZ481" s="22">
        <v>39.1</v>
      </c>
      <c r="BA481" s="22">
        <v>98.38</v>
      </c>
      <c r="BB481" s="22" t="s">
        <v>78</v>
      </c>
      <c r="BC481" s="22" t="s">
        <v>78</v>
      </c>
      <c r="BD481" s="22" t="s">
        <v>78</v>
      </c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  <c r="BS481" s="21"/>
      <c r="BT481" s="21"/>
      <c r="BU481" s="21"/>
      <c r="BV481" s="21"/>
      <c r="BW481" s="21"/>
      <c r="BX481" s="21"/>
      <c r="BY481" s="21"/>
      <c r="BZ481" s="21"/>
      <c r="CA481" s="21"/>
      <c r="CB481" s="21"/>
      <c r="CC481" s="21"/>
      <c r="CD481" s="21"/>
      <c r="CE481" s="21"/>
      <c r="CF481" s="21"/>
      <c r="CG481" s="21"/>
      <c r="CH481" s="21"/>
      <c r="CI481" s="21"/>
      <c r="CJ481" s="21"/>
      <c r="CK481" s="21"/>
      <c r="CL481" s="21"/>
      <c r="CM481" s="21"/>
      <c r="CN481" s="21"/>
      <c r="CO481" s="21"/>
      <c r="CP481" s="21"/>
      <c r="CQ481" s="21"/>
      <c r="CR481" s="21"/>
      <c r="CS481" s="21"/>
      <c r="CT481" s="21"/>
      <c r="CU481" s="21"/>
      <c r="CV481" s="21"/>
      <c r="CW481" s="21"/>
      <c r="CX481" s="21"/>
      <c r="CY481" s="28"/>
    </row>
    <row r="482" spans="1:103" x14ac:dyDescent="0.2">
      <c r="A482" s="19" t="s">
        <v>459</v>
      </c>
      <c r="B482" s="24">
        <v>119</v>
      </c>
      <c r="C482" s="24">
        <v>120</v>
      </c>
      <c r="D482" s="25" t="s">
        <v>595</v>
      </c>
      <c r="E482" s="25" t="s">
        <v>77</v>
      </c>
      <c r="F482" s="21">
        <v>990053</v>
      </c>
      <c r="G482" s="22">
        <v>431</v>
      </c>
      <c r="H482" s="22">
        <v>2150</v>
      </c>
      <c r="I482" s="22">
        <v>10</v>
      </c>
      <c r="J482" s="22">
        <v>7.0000000000000007E-2</v>
      </c>
      <c r="K482" s="22">
        <v>79.900000000000006</v>
      </c>
      <c r="L482" s="22">
        <v>29</v>
      </c>
      <c r="M482" s="22">
        <v>45.3</v>
      </c>
      <c r="N482" s="22">
        <v>6.8</v>
      </c>
      <c r="O482" s="22">
        <v>113.5</v>
      </c>
      <c r="P482" s="22">
        <v>0.71</v>
      </c>
      <c r="Q482" s="22">
        <v>13</v>
      </c>
      <c r="R482" s="22">
        <v>1085</v>
      </c>
      <c r="S482" s="22">
        <v>1.32</v>
      </c>
      <c r="T482" s="22">
        <v>957</v>
      </c>
      <c r="U482" s="22">
        <v>949</v>
      </c>
      <c r="V482" s="22">
        <v>238</v>
      </c>
      <c r="W482" s="22">
        <v>6.6</v>
      </c>
      <c r="X482" s="22">
        <v>2</v>
      </c>
      <c r="Y482" s="22">
        <v>144</v>
      </c>
      <c r="Z482" s="22">
        <v>2.7</v>
      </c>
      <c r="AA482" s="26" t="s">
        <v>97</v>
      </c>
      <c r="AB482" s="22">
        <v>3</v>
      </c>
      <c r="AC482" s="22">
        <v>15.15</v>
      </c>
      <c r="AD482" s="22">
        <v>46.7</v>
      </c>
      <c r="AE482" s="22">
        <v>0.19</v>
      </c>
      <c r="AF482" s="22">
        <v>2.78</v>
      </c>
      <c r="AG482" s="22">
        <v>6.52</v>
      </c>
      <c r="AH482" s="22">
        <v>469</v>
      </c>
      <c r="AI482" s="22">
        <v>1.5</v>
      </c>
      <c r="AJ482" s="22">
        <v>328</v>
      </c>
      <c r="AK482" s="22">
        <v>11.65</v>
      </c>
      <c r="AL482" s="22">
        <v>18</v>
      </c>
      <c r="AM482" s="22">
        <v>9.35</v>
      </c>
      <c r="AN482" s="22">
        <v>1.72</v>
      </c>
      <c r="AO482" s="22">
        <v>10.75</v>
      </c>
      <c r="AP482" s="22">
        <v>37.9</v>
      </c>
      <c r="AQ482" s="22">
        <v>2.0299999999999998</v>
      </c>
      <c r="AR482" s="22">
        <v>0.12</v>
      </c>
      <c r="AS482" s="22">
        <v>0.53</v>
      </c>
      <c r="AT482" s="22">
        <v>2E-3</v>
      </c>
      <c r="AU482" s="22">
        <v>0.28000000000000003</v>
      </c>
      <c r="AV482" s="22">
        <v>1.08</v>
      </c>
      <c r="AW482" s="22">
        <v>2.0699999999999998</v>
      </c>
      <c r="AX482" s="22">
        <v>1.24</v>
      </c>
      <c r="AY482" s="22">
        <v>0.05</v>
      </c>
      <c r="AZ482" s="22">
        <v>32.200000000000003</v>
      </c>
      <c r="BA482" s="22">
        <v>99.32</v>
      </c>
      <c r="BB482" s="22" t="s">
        <v>78</v>
      </c>
      <c r="BC482" s="22" t="s">
        <v>78</v>
      </c>
      <c r="BD482" s="22" t="s">
        <v>78</v>
      </c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  <c r="BS482" s="21"/>
      <c r="BT482" s="21"/>
      <c r="BU482" s="21"/>
      <c r="BV482" s="21"/>
      <c r="BW482" s="21"/>
      <c r="BX482" s="21"/>
      <c r="BY482" s="21"/>
      <c r="BZ482" s="21"/>
      <c r="CA482" s="21"/>
      <c r="CB482" s="21"/>
      <c r="CC482" s="21"/>
      <c r="CD482" s="21"/>
      <c r="CE482" s="21"/>
      <c r="CF482" s="21"/>
      <c r="CG482" s="21"/>
      <c r="CH482" s="21"/>
      <c r="CI482" s="21"/>
      <c r="CJ482" s="21"/>
      <c r="CK482" s="21"/>
      <c r="CL482" s="21"/>
      <c r="CM482" s="21"/>
      <c r="CN482" s="21"/>
      <c r="CO482" s="21"/>
      <c r="CP482" s="21"/>
      <c r="CQ482" s="21"/>
      <c r="CR482" s="21"/>
      <c r="CS482" s="21"/>
      <c r="CT482" s="21"/>
      <c r="CU482" s="21"/>
      <c r="CV482" s="21"/>
      <c r="CW482" s="21"/>
      <c r="CX482" s="21"/>
      <c r="CY482" s="28"/>
    </row>
    <row r="483" spans="1:103" x14ac:dyDescent="0.2">
      <c r="A483" s="19" t="s">
        <v>459</v>
      </c>
      <c r="B483" s="24">
        <v>120</v>
      </c>
      <c r="C483" s="24">
        <v>121</v>
      </c>
      <c r="D483" s="25" t="s">
        <v>596</v>
      </c>
      <c r="E483" s="25" t="s">
        <v>77</v>
      </c>
      <c r="F483" s="21">
        <v>990053</v>
      </c>
      <c r="G483" s="22">
        <v>402</v>
      </c>
      <c r="H483" s="22">
        <v>2340</v>
      </c>
      <c r="I483" s="22" t="s">
        <v>79</v>
      </c>
      <c r="J483" s="22">
        <v>0.02</v>
      </c>
      <c r="K483" s="22">
        <v>70</v>
      </c>
      <c r="L483" s="22">
        <v>26.6</v>
      </c>
      <c r="M483" s="22">
        <v>39.9</v>
      </c>
      <c r="N483" s="22">
        <v>3.5</v>
      </c>
      <c r="O483" s="22">
        <v>101</v>
      </c>
      <c r="P483" s="22">
        <v>0.55000000000000004</v>
      </c>
      <c r="Q483" s="22">
        <v>11.7</v>
      </c>
      <c r="R483" s="22">
        <v>1180</v>
      </c>
      <c r="S483" s="22">
        <v>1.08</v>
      </c>
      <c r="T483" s="22">
        <v>1730</v>
      </c>
      <c r="U483" s="22">
        <v>1030</v>
      </c>
      <c r="V483" s="22">
        <v>266</v>
      </c>
      <c r="W483" s="22">
        <v>3.2</v>
      </c>
      <c r="X483" s="22">
        <v>1.2</v>
      </c>
      <c r="Y483" s="22">
        <v>142</v>
      </c>
      <c r="Z483" s="22">
        <v>1.1000000000000001</v>
      </c>
      <c r="AA483" s="26" t="s">
        <v>97</v>
      </c>
      <c r="AB483" s="22">
        <v>1.8</v>
      </c>
      <c r="AC483" s="22">
        <v>12.9</v>
      </c>
      <c r="AD483" s="22">
        <v>46.2</v>
      </c>
      <c r="AE483" s="22">
        <v>0.05</v>
      </c>
      <c r="AF483" s="22">
        <v>2.73</v>
      </c>
      <c r="AG483" s="22">
        <v>2.73</v>
      </c>
      <c r="AH483" s="22">
        <v>72</v>
      </c>
      <c r="AI483" s="22">
        <v>1.5</v>
      </c>
      <c r="AJ483" s="22">
        <v>294</v>
      </c>
      <c r="AK483" s="22">
        <v>10.95</v>
      </c>
      <c r="AL483" s="22">
        <v>18</v>
      </c>
      <c r="AM483" s="22">
        <v>4.0999999999999996</v>
      </c>
      <c r="AN483" s="22">
        <v>0.76</v>
      </c>
      <c r="AO483" s="22">
        <v>4.55</v>
      </c>
      <c r="AP483" s="22">
        <v>47.1</v>
      </c>
      <c r="AQ483" s="22">
        <v>1.51</v>
      </c>
      <c r="AR483" s="22">
        <v>0.12</v>
      </c>
      <c r="AS483" s="22">
        <v>0.23</v>
      </c>
      <c r="AT483" s="22" t="s">
        <v>83</v>
      </c>
      <c r="AU483" s="22">
        <v>0.05</v>
      </c>
      <c r="AV483" s="22">
        <v>0.85</v>
      </c>
      <c r="AW483" s="22">
        <v>1.28</v>
      </c>
      <c r="AX483" s="22">
        <v>1.75</v>
      </c>
      <c r="AY483" s="22">
        <v>0.05</v>
      </c>
      <c r="AZ483" s="22">
        <v>37.4</v>
      </c>
      <c r="BA483" s="22">
        <v>99.75</v>
      </c>
      <c r="BB483" s="22" t="s">
        <v>78</v>
      </c>
      <c r="BC483" s="22" t="s">
        <v>78</v>
      </c>
      <c r="BD483" s="22" t="s">
        <v>78</v>
      </c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  <c r="BY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  <c r="CJ483" s="21"/>
      <c r="CK483" s="21"/>
      <c r="CL483" s="21"/>
      <c r="CM483" s="21"/>
      <c r="CN483" s="21"/>
      <c r="CO483" s="21"/>
      <c r="CP483" s="21"/>
      <c r="CQ483" s="21"/>
      <c r="CR483" s="21"/>
      <c r="CS483" s="21"/>
      <c r="CT483" s="21"/>
      <c r="CU483" s="21"/>
      <c r="CV483" s="21"/>
      <c r="CW483" s="21"/>
      <c r="CX483" s="21"/>
      <c r="CY483" s="28"/>
    </row>
    <row r="484" spans="1:103" x14ac:dyDescent="0.2">
      <c r="A484" s="19" t="s">
        <v>459</v>
      </c>
      <c r="B484" s="24">
        <v>121</v>
      </c>
      <c r="C484" s="24">
        <v>122</v>
      </c>
      <c r="D484" s="25" t="s">
        <v>597</v>
      </c>
      <c r="E484" s="25" t="s">
        <v>77</v>
      </c>
      <c r="F484" s="21">
        <v>990053</v>
      </c>
      <c r="G484" s="22">
        <v>1795</v>
      </c>
      <c r="H484" s="22">
        <v>2850</v>
      </c>
      <c r="I484" s="22">
        <v>6</v>
      </c>
      <c r="J484" s="22">
        <v>0.05</v>
      </c>
      <c r="K484" s="22">
        <v>97.8</v>
      </c>
      <c r="L484" s="22">
        <v>39.799999999999997</v>
      </c>
      <c r="M484" s="22">
        <v>52</v>
      </c>
      <c r="N484" s="22">
        <v>6.5</v>
      </c>
      <c r="O484" s="22">
        <v>127</v>
      </c>
      <c r="P484" s="22">
        <v>0.46</v>
      </c>
      <c r="Q484" s="22">
        <v>16.5</v>
      </c>
      <c r="R484" s="22">
        <v>1420</v>
      </c>
      <c r="S484" s="22">
        <v>1.74</v>
      </c>
      <c r="T484" s="22">
        <v>1690</v>
      </c>
      <c r="U484" s="22">
        <v>1245</v>
      </c>
      <c r="V484" s="22">
        <v>324</v>
      </c>
      <c r="W484" s="22">
        <v>2.6</v>
      </c>
      <c r="X484" s="22">
        <v>2.4</v>
      </c>
      <c r="Y484" s="22">
        <v>178</v>
      </c>
      <c r="Z484" s="22">
        <v>2.5</v>
      </c>
      <c r="AA484" s="26" t="s">
        <v>97</v>
      </c>
      <c r="AB484" s="22">
        <v>2.8</v>
      </c>
      <c r="AC484" s="22">
        <v>17.399999999999999</v>
      </c>
      <c r="AD484" s="22">
        <v>55.6</v>
      </c>
      <c r="AE484" s="22">
        <v>0.08</v>
      </c>
      <c r="AF484" s="22">
        <v>4.0199999999999996</v>
      </c>
      <c r="AG484" s="22">
        <v>4.04</v>
      </c>
      <c r="AH484" s="22">
        <v>69</v>
      </c>
      <c r="AI484" s="22">
        <v>1.6</v>
      </c>
      <c r="AJ484" s="22">
        <v>437</v>
      </c>
      <c r="AK484" s="22">
        <v>17.100000000000001</v>
      </c>
      <c r="AL484" s="22">
        <v>15</v>
      </c>
      <c r="AM484" s="22">
        <v>6.82</v>
      </c>
      <c r="AN484" s="22">
        <v>0.89</v>
      </c>
      <c r="AO484" s="22">
        <v>6.13</v>
      </c>
      <c r="AP484" s="22">
        <v>42</v>
      </c>
      <c r="AQ484" s="22">
        <v>1.68</v>
      </c>
      <c r="AR484" s="22">
        <v>0.13</v>
      </c>
      <c r="AS484" s="22">
        <v>0.18</v>
      </c>
      <c r="AT484" s="22" t="s">
        <v>83</v>
      </c>
      <c r="AU484" s="22">
        <v>0.1</v>
      </c>
      <c r="AV484" s="22">
        <v>1.04</v>
      </c>
      <c r="AW484" s="22">
        <v>3.04</v>
      </c>
      <c r="AX484" s="22">
        <v>1.6</v>
      </c>
      <c r="AY484" s="22">
        <v>0.2</v>
      </c>
      <c r="AZ484" s="22">
        <v>33.9</v>
      </c>
      <c r="BA484" s="22">
        <v>97.71</v>
      </c>
      <c r="BB484" s="22" t="s">
        <v>78</v>
      </c>
      <c r="BC484" s="22" t="s">
        <v>78</v>
      </c>
      <c r="BD484" s="22" t="s">
        <v>78</v>
      </c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  <c r="BY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  <c r="CJ484" s="21"/>
      <c r="CK484" s="21"/>
      <c r="CL484" s="21"/>
      <c r="CM484" s="21"/>
      <c r="CN484" s="21"/>
      <c r="CO484" s="21"/>
      <c r="CP484" s="21"/>
      <c r="CQ484" s="21"/>
      <c r="CR484" s="21"/>
      <c r="CS484" s="21"/>
      <c r="CT484" s="21"/>
      <c r="CU484" s="21"/>
      <c r="CV484" s="21"/>
      <c r="CW484" s="21"/>
      <c r="CX484" s="21"/>
      <c r="CY484" s="28"/>
    </row>
    <row r="485" spans="1:103" x14ac:dyDescent="0.2">
      <c r="A485" s="19" t="s">
        <v>459</v>
      </c>
      <c r="B485" s="24">
        <v>122</v>
      </c>
      <c r="C485" s="24">
        <v>123</v>
      </c>
      <c r="D485" s="25" t="s">
        <v>598</v>
      </c>
      <c r="E485" s="25" t="s">
        <v>77</v>
      </c>
      <c r="F485" s="21">
        <v>990053</v>
      </c>
      <c r="G485" s="26" t="s">
        <v>97</v>
      </c>
      <c r="H485" s="22">
        <v>3640</v>
      </c>
      <c r="I485" s="22">
        <v>5</v>
      </c>
      <c r="J485" s="22">
        <v>0.02</v>
      </c>
      <c r="K485" s="22">
        <v>73.900000000000006</v>
      </c>
      <c r="L485" s="22">
        <v>26.5</v>
      </c>
      <c r="M485" s="22">
        <v>49.3</v>
      </c>
      <c r="N485" s="22">
        <v>9.6999999999999993</v>
      </c>
      <c r="O485" s="22">
        <v>118</v>
      </c>
      <c r="P485" s="22">
        <v>0.1</v>
      </c>
      <c r="Q485" s="22">
        <v>11.75</v>
      </c>
      <c r="R485" s="22">
        <v>2010</v>
      </c>
      <c r="S485" s="22">
        <v>1.1599999999999999</v>
      </c>
      <c r="T485" s="22">
        <v>359</v>
      </c>
      <c r="U485" s="22">
        <v>1415</v>
      </c>
      <c r="V485" s="22">
        <v>382</v>
      </c>
      <c r="W485" s="22">
        <v>2.4</v>
      </c>
      <c r="X485" s="22">
        <v>1.1000000000000001</v>
      </c>
      <c r="Y485" s="22">
        <v>179.5</v>
      </c>
      <c r="Z485" s="22">
        <v>1.2</v>
      </c>
      <c r="AA485" s="22">
        <v>4870</v>
      </c>
      <c r="AB485" s="22">
        <v>0.5</v>
      </c>
      <c r="AC485" s="22">
        <v>14.05</v>
      </c>
      <c r="AD485" s="22">
        <v>70.8</v>
      </c>
      <c r="AE485" s="22">
        <v>0.03</v>
      </c>
      <c r="AF485" s="22">
        <v>2.59</v>
      </c>
      <c r="AG485" s="22">
        <v>2.35</v>
      </c>
      <c r="AH485" s="22">
        <v>28</v>
      </c>
      <c r="AI485" s="22">
        <v>1.4</v>
      </c>
      <c r="AJ485" s="22">
        <v>295</v>
      </c>
      <c r="AK485" s="22">
        <v>10.9</v>
      </c>
      <c r="AL485" s="22">
        <v>7</v>
      </c>
      <c r="AM485" s="22">
        <v>4.6399999999999997</v>
      </c>
      <c r="AN485" s="22">
        <v>0.8</v>
      </c>
      <c r="AO485" s="22">
        <v>5.17</v>
      </c>
      <c r="AP485" s="22">
        <v>44.2</v>
      </c>
      <c r="AQ485" s="22">
        <v>2.93</v>
      </c>
      <c r="AR485" s="22">
        <v>0.08</v>
      </c>
      <c r="AS485" s="22">
        <v>0.22</v>
      </c>
      <c r="AT485" s="22" t="s">
        <v>83</v>
      </c>
      <c r="AU485" s="22">
        <v>0.02</v>
      </c>
      <c r="AV485" s="22">
        <v>1.22</v>
      </c>
      <c r="AW485" s="22">
        <v>1.44</v>
      </c>
      <c r="AX485" s="22">
        <v>0.54</v>
      </c>
      <c r="AY485" s="22">
        <v>1.1200000000000001</v>
      </c>
      <c r="AZ485" s="22">
        <v>37.299999999999997</v>
      </c>
      <c r="BA485" s="22">
        <v>99.68</v>
      </c>
      <c r="BB485" s="22" t="s">
        <v>78</v>
      </c>
      <c r="BC485" s="22" t="s">
        <v>78</v>
      </c>
      <c r="BD485" s="22" t="s">
        <v>78</v>
      </c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  <c r="BY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  <c r="CJ485" s="21"/>
      <c r="CK485" s="21"/>
      <c r="CL485" s="21"/>
      <c r="CM485" s="21"/>
      <c r="CN485" s="21"/>
      <c r="CO485" s="21"/>
      <c r="CP485" s="21"/>
      <c r="CQ485" s="21"/>
      <c r="CR485" s="21"/>
      <c r="CS485" s="21"/>
      <c r="CT485" s="21"/>
      <c r="CU485" s="21"/>
      <c r="CV485" s="21"/>
      <c r="CW485" s="21"/>
      <c r="CX485" s="21"/>
      <c r="CY485" s="28"/>
    </row>
    <row r="486" spans="1:103" x14ac:dyDescent="0.2">
      <c r="A486" s="19" t="s">
        <v>459</v>
      </c>
      <c r="B486" s="24">
        <v>123</v>
      </c>
      <c r="C486" s="24">
        <v>123.8</v>
      </c>
      <c r="D486" s="25" t="s">
        <v>599</v>
      </c>
      <c r="E486" s="25" t="s">
        <v>77</v>
      </c>
      <c r="F486" s="21">
        <v>990053</v>
      </c>
      <c r="G486" s="22">
        <v>2140</v>
      </c>
      <c r="H486" s="22">
        <v>2470</v>
      </c>
      <c r="I486" s="22">
        <v>7</v>
      </c>
      <c r="J486" s="22">
        <v>0.01</v>
      </c>
      <c r="K486" s="22">
        <v>64.900000000000006</v>
      </c>
      <c r="L486" s="22">
        <v>27</v>
      </c>
      <c r="M486" s="22">
        <v>40.700000000000003</v>
      </c>
      <c r="N486" s="22">
        <v>7.4</v>
      </c>
      <c r="O486" s="22">
        <v>95.7</v>
      </c>
      <c r="P486" s="22">
        <v>0.23</v>
      </c>
      <c r="Q486" s="22">
        <v>11.3</v>
      </c>
      <c r="R486" s="22">
        <v>1305</v>
      </c>
      <c r="S486" s="22">
        <v>1.1100000000000001</v>
      </c>
      <c r="T486" s="22">
        <v>128</v>
      </c>
      <c r="U486" s="22">
        <v>999</v>
      </c>
      <c r="V486" s="22">
        <v>267</v>
      </c>
      <c r="W486" s="22">
        <v>3.8</v>
      </c>
      <c r="X486" s="22">
        <v>1.4</v>
      </c>
      <c r="Y486" s="22">
        <v>130.5</v>
      </c>
      <c r="Z486" s="22">
        <v>1.3</v>
      </c>
      <c r="AA486" s="26" t="s">
        <v>97</v>
      </c>
      <c r="AB486" s="22">
        <v>0.4</v>
      </c>
      <c r="AC486" s="22">
        <v>12.1</v>
      </c>
      <c r="AD486" s="22">
        <v>49.9</v>
      </c>
      <c r="AE486" s="22">
        <v>0.09</v>
      </c>
      <c r="AF486" s="22">
        <v>2.46</v>
      </c>
      <c r="AG486" s="22">
        <v>4.53</v>
      </c>
      <c r="AH486" s="22">
        <v>42</v>
      </c>
      <c r="AI486" s="22">
        <v>1.4</v>
      </c>
      <c r="AJ486" s="22">
        <v>272</v>
      </c>
      <c r="AK486" s="22">
        <v>10.4</v>
      </c>
      <c r="AL486" s="22">
        <v>11</v>
      </c>
      <c r="AM486" s="22">
        <v>5.7</v>
      </c>
      <c r="AN486" s="22">
        <v>1.02</v>
      </c>
      <c r="AO486" s="22">
        <v>5.49</v>
      </c>
      <c r="AP486" s="22">
        <v>44.6</v>
      </c>
      <c r="AQ486" s="22">
        <v>1.64</v>
      </c>
      <c r="AR486" s="22">
        <v>0.09</v>
      </c>
      <c r="AS486" s="22">
        <v>0.35</v>
      </c>
      <c r="AT486" s="22" t="s">
        <v>83</v>
      </c>
      <c r="AU486" s="22">
        <v>0.12</v>
      </c>
      <c r="AV486" s="22">
        <v>1.18</v>
      </c>
      <c r="AW486" s="22">
        <v>2</v>
      </c>
      <c r="AX486" s="22">
        <v>1.28</v>
      </c>
      <c r="AY486" s="22">
        <v>0.25</v>
      </c>
      <c r="AZ486" s="22">
        <v>36.299999999999997</v>
      </c>
      <c r="BA486" s="22">
        <v>100.02</v>
      </c>
      <c r="BB486" s="22" t="s">
        <v>78</v>
      </c>
      <c r="BC486" s="22" t="s">
        <v>78</v>
      </c>
      <c r="BD486" s="22" t="s">
        <v>78</v>
      </c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  <c r="BY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  <c r="CJ486" s="21"/>
      <c r="CK486" s="21"/>
      <c r="CL486" s="21"/>
      <c r="CM486" s="21"/>
      <c r="CN486" s="21"/>
      <c r="CO486" s="21"/>
      <c r="CP486" s="21"/>
      <c r="CQ486" s="21"/>
      <c r="CR486" s="21"/>
      <c r="CS486" s="21"/>
      <c r="CT486" s="21"/>
      <c r="CU486" s="21"/>
      <c r="CV486" s="21"/>
      <c r="CW486" s="21"/>
      <c r="CX486" s="21"/>
      <c r="CY486" s="28"/>
    </row>
    <row r="487" spans="1:103" x14ac:dyDescent="0.2">
      <c r="A487" s="19" t="s">
        <v>459</v>
      </c>
      <c r="B487" s="24">
        <v>127.85</v>
      </c>
      <c r="C487" s="24">
        <v>129</v>
      </c>
      <c r="D487" s="25" t="s">
        <v>600</v>
      </c>
      <c r="E487" s="25" t="s">
        <v>77</v>
      </c>
      <c r="F487" s="21">
        <v>990053</v>
      </c>
      <c r="G487" s="22">
        <v>1020</v>
      </c>
      <c r="H487" s="22">
        <v>2930</v>
      </c>
      <c r="I487" s="22">
        <v>16</v>
      </c>
      <c r="J487" s="22">
        <v>0.04</v>
      </c>
      <c r="K487" s="22">
        <v>57</v>
      </c>
      <c r="L487" s="22">
        <v>21.5</v>
      </c>
      <c r="M487" s="22">
        <v>39.5</v>
      </c>
      <c r="N487" s="22">
        <v>11.4</v>
      </c>
      <c r="O487" s="22">
        <v>92.4</v>
      </c>
      <c r="P487" s="22">
        <v>0.54</v>
      </c>
      <c r="Q487" s="22">
        <v>9.3800000000000008</v>
      </c>
      <c r="R487" s="22">
        <v>1560</v>
      </c>
      <c r="S487" s="22">
        <v>0.93</v>
      </c>
      <c r="T487" s="22">
        <v>1585</v>
      </c>
      <c r="U487" s="22">
        <v>1150</v>
      </c>
      <c r="V487" s="22">
        <v>316</v>
      </c>
      <c r="W487" s="22">
        <v>4</v>
      </c>
      <c r="X487" s="22">
        <v>2.1</v>
      </c>
      <c r="Y487" s="22">
        <v>139.5</v>
      </c>
      <c r="Z487" s="22">
        <v>3.1</v>
      </c>
      <c r="AA487" s="22">
        <v>5370</v>
      </c>
      <c r="AB487" s="22">
        <v>2</v>
      </c>
      <c r="AC487" s="22">
        <v>11.1</v>
      </c>
      <c r="AD487" s="22">
        <v>31.8</v>
      </c>
      <c r="AE487" s="22">
        <v>0.14000000000000001</v>
      </c>
      <c r="AF487" s="22">
        <v>2.11</v>
      </c>
      <c r="AG487" s="22">
        <v>12.35</v>
      </c>
      <c r="AH487" s="22">
        <v>107</v>
      </c>
      <c r="AI487" s="22">
        <v>2.2000000000000002</v>
      </c>
      <c r="AJ487" s="22">
        <v>227</v>
      </c>
      <c r="AK487" s="22">
        <v>8.57</v>
      </c>
      <c r="AL487" s="22">
        <v>16</v>
      </c>
      <c r="AM487" s="22">
        <v>10.95</v>
      </c>
      <c r="AN487" s="22">
        <v>1.24</v>
      </c>
      <c r="AO487" s="22">
        <v>6.11</v>
      </c>
      <c r="AP487" s="22">
        <v>39.700000000000003</v>
      </c>
      <c r="AQ487" s="22">
        <v>2.0699999999999998</v>
      </c>
      <c r="AR487" s="22">
        <v>0.17</v>
      </c>
      <c r="AS487" s="22">
        <v>0.36</v>
      </c>
      <c r="AT487" s="22">
        <v>2E-3</v>
      </c>
      <c r="AU487" s="22">
        <v>0.2</v>
      </c>
      <c r="AV487" s="22">
        <v>1.32</v>
      </c>
      <c r="AW487" s="22">
        <v>1.8</v>
      </c>
      <c r="AX487" s="22">
        <v>0.62</v>
      </c>
      <c r="AY487" s="22">
        <v>0.12</v>
      </c>
      <c r="AZ487" s="22">
        <v>33.700000000000003</v>
      </c>
      <c r="BA487" s="22">
        <v>98.36</v>
      </c>
      <c r="BB487" s="22" t="s">
        <v>78</v>
      </c>
      <c r="BC487" s="22" t="s">
        <v>78</v>
      </c>
      <c r="BD487" s="22" t="s">
        <v>78</v>
      </c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  <c r="BY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  <c r="CJ487" s="21"/>
      <c r="CK487" s="21"/>
      <c r="CL487" s="21"/>
      <c r="CM487" s="21"/>
      <c r="CN487" s="21"/>
      <c r="CO487" s="21"/>
      <c r="CP487" s="21"/>
      <c r="CQ487" s="21"/>
      <c r="CR487" s="21"/>
      <c r="CS487" s="21"/>
      <c r="CT487" s="21"/>
      <c r="CU487" s="21"/>
      <c r="CV487" s="21"/>
      <c r="CW487" s="21"/>
      <c r="CX487" s="21"/>
      <c r="CY487" s="28"/>
    </row>
    <row r="488" spans="1:103" x14ac:dyDescent="0.2">
      <c r="A488" s="19" t="s">
        <v>459</v>
      </c>
      <c r="B488" s="24">
        <v>129</v>
      </c>
      <c r="C488" s="24">
        <v>130</v>
      </c>
      <c r="D488" s="25" t="s">
        <v>601</v>
      </c>
      <c r="E488" s="25" t="s">
        <v>77</v>
      </c>
      <c r="F488" s="21">
        <v>990053</v>
      </c>
      <c r="G488" s="22">
        <v>3020</v>
      </c>
      <c r="H488" s="22">
        <v>2100</v>
      </c>
      <c r="I488" s="22">
        <v>41</v>
      </c>
      <c r="J488" s="22">
        <v>0.11</v>
      </c>
      <c r="K488" s="22">
        <v>20.5</v>
      </c>
      <c r="L488" s="22">
        <v>8.76</v>
      </c>
      <c r="M488" s="22">
        <v>15.2</v>
      </c>
      <c r="N488" s="22">
        <v>19.2</v>
      </c>
      <c r="O488" s="22">
        <v>35.1</v>
      </c>
      <c r="P488" s="22">
        <v>0.6</v>
      </c>
      <c r="Q488" s="22">
        <v>3.35</v>
      </c>
      <c r="R488" s="22">
        <v>1065</v>
      </c>
      <c r="S488" s="22">
        <v>0.52</v>
      </c>
      <c r="T488" s="26">
        <v>3980</v>
      </c>
      <c r="U488" s="22">
        <v>690</v>
      </c>
      <c r="V488" s="22">
        <v>211</v>
      </c>
      <c r="W488" s="22">
        <v>35.299999999999997</v>
      </c>
      <c r="X488" s="22">
        <v>2.6</v>
      </c>
      <c r="Y488" s="22">
        <v>63.3</v>
      </c>
      <c r="Z488" s="22">
        <v>5</v>
      </c>
      <c r="AA488" s="22">
        <v>4890</v>
      </c>
      <c r="AB488" s="22">
        <v>5</v>
      </c>
      <c r="AC488" s="22">
        <v>3.91</v>
      </c>
      <c r="AD488" s="22">
        <v>41.6</v>
      </c>
      <c r="AE488" s="22">
        <v>1.43</v>
      </c>
      <c r="AF488" s="22">
        <v>0.9</v>
      </c>
      <c r="AG488" s="22">
        <v>6.16</v>
      </c>
      <c r="AH488" s="22">
        <v>237</v>
      </c>
      <c r="AI488" s="22">
        <v>5.9</v>
      </c>
      <c r="AJ488" s="22">
        <v>88.9</v>
      </c>
      <c r="AK488" s="22">
        <v>4.51</v>
      </c>
      <c r="AL488" s="22">
        <v>22</v>
      </c>
      <c r="AM488" s="22">
        <v>23.4</v>
      </c>
      <c r="AN488" s="22">
        <v>4.9000000000000004</v>
      </c>
      <c r="AO488" s="22">
        <v>13.75</v>
      </c>
      <c r="AP488" s="22">
        <v>18.7</v>
      </c>
      <c r="AQ488" s="22">
        <v>3.74</v>
      </c>
      <c r="AR488" s="22">
        <v>0.24</v>
      </c>
      <c r="AS488" s="22">
        <v>3.31</v>
      </c>
      <c r="AT488" s="22">
        <v>7.0000000000000001E-3</v>
      </c>
      <c r="AU488" s="22">
        <v>2.2799999999999998</v>
      </c>
      <c r="AV488" s="22">
        <v>2.2200000000000002</v>
      </c>
      <c r="AW488" s="22">
        <v>1.64</v>
      </c>
      <c r="AX488" s="22">
        <v>0.53</v>
      </c>
      <c r="AY488" s="22">
        <v>0.34</v>
      </c>
      <c r="AZ488" s="22">
        <v>21.4</v>
      </c>
      <c r="BA488" s="22">
        <v>96.46</v>
      </c>
      <c r="BB488" s="22" t="s">
        <v>78</v>
      </c>
      <c r="BC488" s="22" t="s">
        <v>78</v>
      </c>
      <c r="BD488" s="22" t="s">
        <v>78</v>
      </c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  <c r="BY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  <c r="CJ488" s="21"/>
      <c r="CK488" s="21"/>
      <c r="CL488" s="21"/>
      <c r="CM488" s="21"/>
      <c r="CN488" s="21"/>
      <c r="CO488" s="21"/>
      <c r="CP488" s="21"/>
      <c r="CQ488" s="21"/>
      <c r="CR488" s="21"/>
      <c r="CS488" s="21"/>
      <c r="CT488" s="21"/>
      <c r="CU488" s="21"/>
      <c r="CV488" s="21"/>
      <c r="CW488" s="21"/>
      <c r="CX488" s="21"/>
      <c r="CY488" s="28"/>
    </row>
    <row r="489" spans="1:103" x14ac:dyDescent="0.2">
      <c r="A489" s="19" t="s">
        <v>459</v>
      </c>
      <c r="B489" s="30">
        <v>129</v>
      </c>
      <c r="C489" s="30">
        <v>130</v>
      </c>
      <c r="D489" s="34" t="s">
        <v>602</v>
      </c>
      <c r="E489" s="32" t="s">
        <v>603</v>
      </c>
      <c r="F489" s="21">
        <v>990053</v>
      </c>
      <c r="G489" s="22">
        <v>3440</v>
      </c>
      <c r="H489" s="22">
        <v>1915</v>
      </c>
      <c r="I489" s="22">
        <v>37</v>
      </c>
      <c r="J489" s="22">
        <v>0.1</v>
      </c>
      <c r="K489" s="22">
        <v>24.6</v>
      </c>
      <c r="L489" s="22">
        <v>10.65</v>
      </c>
      <c r="M489" s="22">
        <v>17.899999999999999</v>
      </c>
      <c r="N489" s="22">
        <v>13.4</v>
      </c>
      <c r="O489" s="22">
        <v>41.3</v>
      </c>
      <c r="P489" s="22">
        <v>0.71</v>
      </c>
      <c r="Q489" s="22">
        <v>4.09</v>
      </c>
      <c r="R489" s="22">
        <v>979</v>
      </c>
      <c r="S489" s="22">
        <v>0.61</v>
      </c>
      <c r="T489" s="22">
        <v>2450</v>
      </c>
      <c r="U489" s="22">
        <v>697</v>
      </c>
      <c r="V489" s="22">
        <v>203</v>
      </c>
      <c r="W489" s="22">
        <v>20.2</v>
      </c>
      <c r="X489" s="22">
        <v>1.9</v>
      </c>
      <c r="Y489" s="22">
        <v>75.900000000000006</v>
      </c>
      <c r="Z489" s="22">
        <v>4.5999999999999996</v>
      </c>
      <c r="AA489" s="22">
        <v>5140</v>
      </c>
      <c r="AB489" s="22">
        <v>2.9</v>
      </c>
      <c r="AC489" s="22">
        <v>4.74</v>
      </c>
      <c r="AD489" s="22">
        <v>28.8</v>
      </c>
      <c r="AE489" s="22">
        <v>0.43</v>
      </c>
      <c r="AF489" s="22">
        <v>0.94</v>
      </c>
      <c r="AG489" s="22">
        <v>6.05</v>
      </c>
      <c r="AH489" s="22">
        <v>160</v>
      </c>
      <c r="AI489" s="22">
        <v>3.7</v>
      </c>
      <c r="AJ489" s="22">
        <v>113</v>
      </c>
      <c r="AK489" s="22">
        <v>5.37</v>
      </c>
      <c r="AL489" s="22">
        <v>23</v>
      </c>
      <c r="AM489" s="22">
        <v>18.55</v>
      </c>
      <c r="AN489" s="22">
        <v>3.38</v>
      </c>
      <c r="AO489" s="22">
        <v>13</v>
      </c>
      <c r="AP489" s="22">
        <v>25</v>
      </c>
      <c r="AQ489" s="22">
        <v>3.49</v>
      </c>
      <c r="AR489" s="22">
        <v>0.19</v>
      </c>
      <c r="AS489" s="22">
        <v>1.9</v>
      </c>
      <c r="AT489" s="22">
        <v>6.0000000000000001E-3</v>
      </c>
      <c r="AU489" s="22">
        <v>0.67</v>
      </c>
      <c r="AV489" s="22">
        <v>1.94</v>
      </c>
      <c r="AW489" s="22">
        <v>1.56</v>
      </c>
      <c r="AX489" s="22">
        <v>0.56999999999999995</v>
      </c>
      <c r="AY489" s="22">
        <v>0.38</v>
      </c>
      <c r="AZ489" s="22">
        <v>24.3</v>
      </c>
      <c r="BA489" s="22">
        <v>94.94</v>
      </c>
      <c r="BB489" s="22" t="s">
        <v>78</v>
      </c>
      <c r="BC489" s="22" t="s">
        <v>78</v>
      </c>
      <c r="BD489" s="22" t="s">
        <v>78</v>
      </c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  <c r="BS489" s="21"/>
      <c r="BT489" s="21"/>
      <c r="BU489" s="21"/>
      <c r="BV489" s="21"/>
      <c r="BW489" s="21"/>
      <c r="BX489" s="21"/>
      <c r="BY489" s="21"/>
      <c r="BZ489" s="21"/>
      <c r="CA489" s="21"/>
      <c r="CB489" s="21"/>
      <c r="CC489" s="21"/>
      <c r="CD489" s="21"/>
      <c r="CE489" s="21"/>
      <c r="CF489" s="21"/>
      <c r="CG489" s="21"/>
      <c r="CH489" s="21"/>
      <c r="CI489" s="21"/>
      <c r="CJ489" s="21"/>
      <c r="CK489" s="21"/>
      <c r="CL489" s="21"/>
      <c r="CM489" s="21"/>
      <c r="CN489" s="21"/>
      <c r="CO489" s="21"/>
      <c r="CP489" s="21"/>
      <c r="CQ489" s="21"/>
      <c r="CR489" s="21"/>
      <c r="CS489" s="21"/>
      <c r="CT489" s="21"/>
      <c r="CU489" s="21"/>
      <c r="CV489" s="21"/>
      <c r="CW489" s="21"/>
      <c r="CX489" s="21"/>
      <c r="CY489" s="28"/>
    </row>
    <row r="490" spans="1:103" x14ac:dyDescent="0.2">
      <c r="A490" s="19" t="s">
        <v>459</v>
      </c>
      <c r="B490" s="24">
        <v>130</v>
      </c>
      <c r="C490" s="24">
        <v>131</v>
      </c>
      <c r="D490" s="25" t="s">
        <v>604</v>
      </c>
      <c r="E490" s="25" t="s">
        <v>77</v>
      </c>
      <c r="F490" s="21">
        <v>990053</v>
      </c>
      <c r="G490" s="22">
        <v>6770</v>
      </c>
      <c r="H490" s="22">
        <v>3220</v>
      </c>
      <c r="I490" s="22">
        <v>7</v>
      </c>
      <c r="J490" s="22">
        <v>0.03</v>
      </c>
      <c r="K490" s="22">
        <v>55.1</v>
      </c>
      <c r="L490" s="22">
        <v>20.5</v>
      </c>
      <c r="M490" s="22">
        <v>40.700000000000003</v>
      </c>
      <c r="N490" s="22">
        <v>10.199999999999999</v>
      </c>
      <c r="O490" s="22">
        <v>94.7</v>
      </c>
      <c r="P490" s="22">
        <v>0.15</v>
      </c>
      <c r="Q490" s="22">
        <v>8.4</v>
      </c>
      <c r="R490" s="22">
        <v>1660</v>
      </c>
      <c r="S490" s="22">
        <v>0.8</v>
      </c>
      <c r="T490" s="22">
        <v>287</v>
      </c>
      <c r="U490" s="22">
        <v>1275</v>
      </c>
      <c r="V490" s="22">
        <v>349</v>
      </c>
      <c r="W490" s="22">
        <v>6.2</v>
      </c>
      <c r="X490" s="22">
        <v>1.5</v>
      </c>
      <c r="Y490" s="22">
        <v>152.5</v>
      </c>
      <c r="Z490" s="22">
        <v>1.6</v>
      </c>
      <c r="AA490" s="26" t="s">
        <v>97</v>
      </c>
      <c r="AB490" s="22">
        <v>0.7</v>
      </c>
      <c r="AC490" s="22">
        <v>10.85</v>
      </c>
      <c r="AD490" s="22">
        <v>54</v>
      </c>
      <c r="AE490" s="22">
        <v>0.03</v>
      </c>
      <c r="AF490" s="22">
        <v>1.94</v>
      </c>
      <c r="AG490" s="22">
        <v>3.52</v>
      </c>
      <c r="AH490" s="22">
        <v>21</v>
      </c>
      <c r="AI490" s="22">
        <v>0.8</v>
      </c>
      <c r="AJ490" s="22">
        <v>209</v>
      </c>
      <c r="AK490" s="22">
        <v>8.2200000000000006</v>
      </c>
      <c r="AL490" s="22">
        <v>10</v>
      </c>
      <c r="AM490" s="22">
        <v>8.73</v>
      </c>
      <c r="AN490" s="22">
        <v>1.41</v>
      </c>
      <c r="AO490" s="22">
        <v>5.27</v>
      </c>
      <c r="AP490" s="22">
        <v>42</v>
      </c>
      <c r="AQ490" s="22">
        <v>2.08</v>
      </c>
      <c r="AR490" s="22">
        <v>0.09</v>
      </c>
      <c r="AS490" s="22">
        <v>0.59</v>
      </c>
      <c r="AT490" s="22" t="s">
        <v>83</v>
      </c>
      <c r="AU490" s="22">
        <v>0.02</v>
      </c>
      <c r="AV490" s="22">
        <v>1.39</v>
      </c>
      <c r="AW490" s="22">
        <v>1.1200000000000001</v>
      </c>
      <c r="AX490" s="22">
        <v>1.66</v>
      </c>
      <c r="AY490" s="22">
        <v>0.77</v>
      </c>
      <c r="AZ490" s="22">
        <v>35.200000000000003</v>
      </c>
      <c r="BA490" s="22">
        <v>100.33</v>
      </c>
      <c r="BB490" s="22" t="s">
        <v>78</v>
      </c>
      <c r="BC490" s="22" t="s">
        <v>78</v>
      </c>
      <c r="BD490" s="22" t="s">
        <v>78</v>
      </c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1"/>
      <c r="BR490" s="21"/>
      <c r="BS490" s="21"/>
      <c r="BT490" s="21"/>
      <c r="BU490" s="21"/>
      <c r="BV490" s="21"/>
      <c r="BW490" s="21"/>
      <c r="BX490" s="21"/>
      <c r="BY490" s="21"/>
      <c r="BZ490" s="21"/>
      <c r="CA490" s="21"/>
      <c r="CB490" s="21"/>
      <c r="CC490" s="21"/>
      <c r="CD490" s="21"/>
      <c r="CE490" s="21"/>
      <c r="CF490" s="21"/>
      <c r="CG490" s="21"/>
      <c r="CH490" s="21"/>
      <c r="CI490" s="21"/>
      <c r="CJ490" s="21"/>
      <c r="CK490" s="21"/>
      <c r="CL490" s="21"/>
      <c r="CM490" s="21"/>
      <c r="CN490" s="21"/>
      <c r="CO490" s="21"/>
      <c r="CP490" s="21"/>
      <c r="CQ490" s="21"/>
      <c r="CR490" s="21"/>
      <c r="CS490" s="21"/>
      <c r="CT490" s="21"/>
      <c r="CU490" s="21"/>
      <c r="CV490" s="21"/>
      <c r="CW490" s="21"/>
      <c r="CX490" s="21"/>
      <c r="CY490" s="28"/>
    </row>
    <row r="491" spans="1:103" x14ac:dyDescent="0.2">
      <c r="A491" s="19" t="s">
        <v>459</v>
      </c>
      <c r="B491" s="24">
        <v>131</v>
      </c>
      <c r="C491" s="24">
        <v>132</v>
      </c>
      <c r="D491" s="25" t="s">
        <v>605</v>
      </c>
      <c r="E491" s="25" t="s">
        <v>77</v>
      </c>
      <c r="F491" s="21">
        <v>990053</v>
      </c>
      <c r="G491" s="22">
        <v>1660</v>
      </c>
      <c r="H491" s="26">
        <v>12000</v>
      </c>
      <c r="I491" s="22">
        <v>9</v>
      </c>
      <c r="J491" s="22">
        <v>0.03</v>
      </c>
      <c r="K491" s="22">
        <v>71.5</v>
      </c>
      <c r="L491" s="22">
        <v>27.8</v>
      </c>
      <c r="M491" s="22">
        <v>51.9</v>
      </c>
      <c r="N491" s="22">
        <v>4</v>
      </c>
      <c r="O491" s="22">
        <v>116</v>
      </c>
      <c r="P491" s="22">
        <v>0.44</v>
      </c>
      <c r="Q491" s="22">
        <v>11.7</v>
      </c>
      <c r="R491" s="22">
        <v>9960</v>
      </c>
      <c r="S491" s="22">
        <v>1.1200000000000001</v>
      </c>
      <c r="T491" s="22">
        <v>686</v>
      </c>
      <c r="U491" s="22">
        <v>2640</v>
      </c>
      <c r="V491" s="22">
        <v>998</v>
      </c>
      <c r="W491" s="22">
        <v>1.7</v>
      </c>
      <c r="X491" s="22">
        <v>1.9</v>
      </c>
      <c r="Y491" s="22">
        <v>215</v>
      </c>
      <c r="Z491" s="22">
        <v>2.4</v>
      </c>
      <c r="AA491" s="26" t="s">
        <v>97</v>
      </c>
      <c r="AB491" s="22">
        <v>0.3</v>
      </c>
      <c r="AC491" s="22">
        <v>14.15</v>
      </c>
      <c r="AD491" s="22">
        <v>66.400000000000006</v>
      </c>
      <c r="AE491" s="22">
        <v>0.02</v>
      </c>
      <c r="AF491" s="22">
        <v>2.39</v>
      </c>
      <c r="AG491" s="22">
        <v>3.83</v>
      </c>
      <c r="AH491" s="22">
        <v>53</v>
      </c>
      <c r="AI491" s="22">
        <v>1.3</v>
      </c>
      <c r="AJ491" s="22">
        <v>292</v>
      </c>
      <c r="AK491" s="22">
        <v>11.85</v>
      </c>
      <c r="AL491" s="22">
        <v>12</v>
      </c>
      <c r="AM491" s="22">
        <v>8.4600000000000009</v>
      </c>
      <c r="AN491" s="22">
        <v>0.92</v>
      </c>
      <c r="AO491" s="22">
        <v>7.4</v>
      </c>
      <c r="AP491" s="22">
        <v>34.1</v>
      </c>
      <c r="AQ491" s="22">
        <v>2.19</v>
      </c>
      <c r="AR491" s="22">
        <v>0.11</v>
      </c>
      <c r="AS491" s="22">
        <v>0.1</v>
      </c>
      <c r="AT491" s="22">
        <v>3.0000000000000001E-3</v>
      </c>
      <c r="AU491" s="22">
        <v>0.03</v>
      </c>
      <c r="AV491" s="22">
        <v>1.64</v>
      </c>
      <c r="AW491" s="22">
        <v>3.25</v>
      </c>
      <c r="AX491" s="22">
        <v>4.96</v>
      </c>
      <c r="AY491" s="22">
        <v>0.19</v>
      </c>
      <c r="AZ491" s="22">
        <v>30.9</v>
      </c>
      <c r="BA491" s="22">
        <v>94.25</v>
      </c>
      <c r="BB491" s="22" t="s">
        <v>78</v>
      </c>
      <c r="BC491" s="22" t="s">
        <v>78</v>
      </c>
      <c r="BD491" s="22" t="s">
        <v>78</v>
      </c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1"/>
      <c r="BR491" s="21"/>
      <c r="BS491" s="21"/>
      <c r="BT491" s="21"/>
      <c r="BU491" s="21"/>
      <c r="BV491" s="21"/>
      <c r="BW491" s="21"/>
      <c r="BX491" s="21"/>
      <c r="BY491" s="21"/>
      <c r="BZ491" s="21"/>
      <c r="CA491" s="21"/>
      <c r="CB491" s="21"/>
      <c r="CC491" s="21"/>
      <c r="CD491" s="21"/>
      <c r="CE491" s="21"/>
      <c r="CF491" s="21"/>
      <c r="CG491" s="21"/>
      <c r="CH491" s="21"/>
      <c r="CI491" s="21"/>
      <c r="CJ491" s="21"/>
      <c r="CK491" s="21"/>
      <c r="CL491" s="21"/>
      <c r="CM491" s="21"/>
      <c r="CN491" s="21"/>
      <c r="CO491" s="21"/>
      <c r="CP491" s="21"/>
      <c r="CQ491" s="21"/>
      <c r="CR491" s="21"/>
      <c r="CS491" s="21"/>
      <c r="CT491" s="21"/>
      <c r="CU491" s="21"/>
      <c r="CV491" s="21"/>
      <c r="CW491" s="21"/>
      <c r="CX491" s="21"/>
      <c r="CY491" s="28"/>
    </row>
    <row r="492" spans="1:103" x14ac:dyDescent="0.2">
      <c r="A492" s="19" t="s">
        <v>459</v>
      </c>
      <c r="B492" s="24">
        <v>132</v>
      </c>
      <c r="C492" s="24">
        <v>133</v>
      </c>
      <c r="D492" s="25" t="s">
        <v>606</v>
      </c>
      <c r="E492" s="25" t="s">
        <v>77</v>
      </c>
      <c r="F492" s="21">
        <v>990053</v>
      </c>
      <c r="G492" s="22">
        <v>2320</v>
      </c>
      <c r="H492" s="22">
        <v>2280</v>
      </c>
      <c r="I492" s="22">
        <v>10</v>
      </c>
      <c r="J492" s="22" t="s">
        <v>78</v>
      </c>
      <c r="K492" s="22">
        <v>67.599999999999994</v>
      </c>
      <c r="L492" s="22">
        <v>23.7</v>
      </c>
      <c r="M492" s="22">
        <v>45.4</v>
      </c>
      <c r="N492" s="22">
        <v>5.3</v>
      </c>
      <c r="O492" s="22">
        <v>107.5</v>
      </c>
      <c r="P492" s="22">
        <v>0.11</v>
      </c>
      <c r="Q492" s="22">
        <v>10.7</v>
      </c>
      <c r="R492" s="22">
        <v>1145</v>
      </c>
      <c r="S492" s="22">
        <v>0.75</v>
      </c>
      <c r="T492" s="22">
        <v>136</v>
      </c>
      <c r="U492" s="22">
        <v>1080</v>
      </c>
      <c r="V492" s="22">
        <v>268</v>
      </c>
      <c r="W492" s="22">
        <v>2.2000000000000002</v>
      </c>
      <c r="X492" s="22">
        <v>0.9</v>
      </c>
      <c r="Y492" s="22">
        <v>155.5</v>
      </c>
      <c r="Z492" s="22">
        <v>0.9</v>
      </c>
      <c r="AA492" s="26" t="s">
        <v>97</v>
      </c>
      <c r="AB492" s="22">
        <v>0.3</v>
      </c>
      <c r="AC492" s="22">
        <v>12.85</v>
      </c>
      <c r="AD492" s="22">
        <v>32.299999999999997</v>
      </c>
      <c r="AE492" s="22">
        <v>0.02</v>
      </c>
      <c r="AF492" s="22">
        <v>2.12</v>
      </c>
      <c r="AG492" s="22">
        <v>1.57</v>
      </c>
      <c r="AH492" s="22">
        <v>17</v>
      </c>
      <c r="AI492" s="22">
        <v>0.9</v>
      </c>
      <c r="AJ492" s="22">
        <v>257</v>
      </c>
      <c r="AK492" s="22">
        <v>8.86</v>
      </c>
      <c r="AL492" s="22">
        <v>3</v>
      </c>
      <c r="AM492" s="22">
        <v>5.23</v>
      </c>
      <c r="AN492" s="22">
        <v>0.77</v>
      </c>
      <c r="AO492" s="22">
        <v>5.09</v>
      </c>
      <c r="AP492" s="22">
        <v>46</v>
      </c>
      <c r="AQ492" s="22">
        <v>1.67</v>
      </c>
      <c r="AR492" s="22">
        <v>0.09</v>
      </c>
      <c r="AS492" s="22">
        <v>0.12</v>
      </c>
      <c r="AT492" s="22">
        <v>2E-3</v>
      </c>
      <c r="AU492" s="22">
        <v>0.01</v>
      </c>
      <c r="AV492" s="22">
        <v>1.1499999999999999</v>
      </c>
      <c r="AW492" s="22">
        <v>0.64</v>
      </c>
      <c r="AX492" s="22">
        <v>1.96</v>
      </c>
      <c r="AY492" s="22">
        <v>0.27</v>
      </c>
      <c r="AZ492" s="22">
        <v>37.5</v>
      </c>
      <c r="BA492" s="22">
        <v>100.5</v>
      </c>
      <c r="BB492" s="22" t="s">
        <v>78</v>
      </c>
      <c r="BC492" s="22" t="s">
        <v>78</v>
      </c>
      <c r="BD492" s="22" t="s">
        <v>78</v>
      </c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1"/>
      <c r="BR492" s="21"/>
      <c r="BS492" s="21"/>
      <c r="BT492" s="21"/>
      <c r="BU492" s="21"/>
      <c r="BV492" s="21"/>
      <c r="BW492" s="21"/>
      <c r="BX492" s="21"/>
      <c r="BY492" s="21"/>
      <c r="BZ492" s="21"/>
      <c r="CA492" s="21"/>
      <c r="CB492" s="21"/>
      <c r="CC492" s="21"/>
      <c r="CD492" s="21"/>
      <c r="CE492" s="21"/>
      <c r="CF492" s="21"/>
      <c r="CG492" s="21"/>
      <c r="CH492" s="21"/>
      <c r="CI492" s="21"/>
      <c r="CJ492" s="21"/>
      <c r="CK492" s="21"/>
      <c r="CL492" s="21"/>
      <c r="CM492" s="21"/>
      <c r="CN492" s="21"/>
      <c r="CO492" s="21"/>
      <c r="CP492" s="21"/>
      <c r="CQ492" s="21"/>
      <c r="CR492" s="21"/>
      <c r="CS492" s="21"/>
      <c r="CT492" s="21"/>
      <c r="CU492" s="21"/>
      <c r="CV492" s="21"/>
      <c r="CW492" s="21"/>
      <c r="CX492" s="21"/>
      <c r="CY492" s="28"/>
    </row>
    <row r="493" spans="1:103" x14ac:dyDescent="0.2">
      <c r="A493" s="19" t="s">
        <v>459</v>
      </c>
      <c r="B493" s="24">
        <v>133</v>
      </c>
      <c r="C493" s="24">
        <v>134</v>
      </c>
      <c r="D493" s="25" t="s">
        <v>607</v>
      </c>
      <c r="E493" s="25" t="s">
        <v>77</v>
      </c>
      <c r="F493" s="21">
        <v>990053</v>
      </c>
      <c r="G493" s="22">
        <v>5980</v>
      </c>
      <c r="H493" s="22">
        <v>2410</v>
      </c>
      <c r="I493" s="22">
        <v>8</v>
      </c>
      <c r="J493" s="22">
        <v>0.01</v>
      </c>
      <c r="K493" s="22">
        <v>64</v>
      </c>
      <c r="L493" s="22">
        <v>24.2</v>
      </c>
      <c r="M493" s="22">
        <v>41.7</v>
      </c>
      <c r="N493" s="22">
        <v>9.9</v>
      </c>
      <c r="O493" s="22">
        <v>104</v>
      </c>
      <c r="P493" s="22">
        <v>0.06</v>
      </c>
      <c r="Q493" s="22">
        <v>9.91</v>
      </c>
      <c r="R493" s="22">
        <v>1200</v>
      </c>
      <c r="S493" s="22">
        <v>0.87</v>
      </c>
      <c r="T493" s="22">
        <v>300</v>
      </c>
      <c r="U493" s="22">
        <v>1090</v>
      </c>
      <c r="V493" s="22">
        <v>278</v>
      </c>
      <c r="W493" s="22">
        <v>1.7</v>
      </c>
      <c r="X493" s="22">
        <v>1.2</v>
      </c>
      <c r="Y493" s="22">
        <v>148</v>
      </c>
      <c r="Z493" s="22">
        <v>0.6</v>
      </c>
      <c r="AA493" s="26" t="s">
        <v>97</v>
      </c>
      <c r="AB493" s="22">
        <v>0.9</v>
      </c>
      <c r="AC493" s="22">
        <v>12.4</v>
      </c>
      <c r="AD493" s="22">
        <v>30</v>
      </c>
      <c r="AE493" s="22">
        <v>0.02</v>
      </c>
      <c r="AF493" s="22">
        <v>2.08</v>
      </c>
      <c r="AG493" s="22">
        <v>2.87</v>
      </c>
      <c r="AH493" s="22">
        <v>28</v>
      </c>
      <c r="AI493" s="22">
        <v>0.7</v>
      </c>
      <c r="AJ493" s="22">
        <v>261</v>
      </c>
      <c r="AK493" s="22">
        <v>8.91</v>
      </c>
      <c r="AL493" s="22">
        <v>5</v>
      </c>
      <c r="AM493" s="22">
        <v>5.6</v>
      </c>
      <c r="AN493" s="22">
        <v>0.88</v>
      </c>
      <c r="AO493" s="22">
        <v>5.0999999999999996</v>
      </c>
      <c r="AP493" s="22">
        <v>44.6</v>
      </c>
      <c r="AQ493" s="22">
        <v>1.7</v>
      </c>
      <c r="AR493" s="22">
        <v>0.09</v>
      </c>
      <c r="AS493" s="22">
        <v>0.13</v>
      </c>
      <c r="AT493" s="22" t="s">
        <v>83</v>
      </c>
      <c r="AU493" s="22">
        <v>0.01</v>
      </c>
      <c r="AV493" s="22">
        <v>1.1299999999999999</v>
      </c>
      <c r="AW493" s="22">
        <v>1.01</v>
      </c>
      <c r="AX493" s="22">
        <v>2.4</v>
      </c>
      <c r="AY493" s="22">
        <v>0.71</v>
      </c>
      <c r="AZ493" s="22">
        <v>36.9</v>
      </c>
      <c r="BA493" s="22">
        <v>100.26</v>
      </c>
      <c r="BB493" s="22" t="s">
        <v>78</v>
      </c>
      <c r="BC493" s="22" t="s">
        <v>78</v>
      </c>
      <c r="BD493" s="22" t="s">
        <v>78</v>
      </c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1"/>
      <c r="BR493" s="21"/>
      <c r="BS493" s="21"/>
      <c r="BT493" s="21"/>
      <c r="BU493" s="21"/>
      <c r="BV493" s="21"/>
      <c r="BW493" s="21"/>
      <c r="BX493" s="21"/>
      <c r="BY493" s="21"/>
      <c r="BZ493" s="21"/>
      <c r="CA493" s="21"/>
      <c r="CB493" s="21"/>
      <c r="CC493" s="21"/>
      <c r="CD493" s="21"/>
      <c r="CE493" s="21"/>
      <c r="CF493" s="21"/>
      <c r="CG493" s="21"/>
      <c r="CH493" s="21"/>
      <c r="CI493" s="21"/>
      <c r="CJ493" s="21"/>
      <c r="CK493" s="21"/>
      <c r="CL493" s="21"/>
      <c r="CM493" s="21"/>
      <c r="CN493" s="21"/>
      <c r="CO493" s="21"/>
      <c r="CP493" s="21"/>
      <c r="CQ493" s="21"/>
      <c r="CR493" s="21"/>
      <c r="CS493" s="21"/>
      <c r="CT493" s="21"/>
      <c r="CU493" s="21"/>
      <c r="CV493" s="21"/>
      <c r="CW493" s="21"/>
      <c r="CX493" s="21"/>
      <c r="CY493" s="28"/>
    </row>
    <row r="494" spans="1:103" x14ac:dyDescent="0.2">
      <c r="A494" s="19" t="s">
        <v>459</v>
      </c>
      <c r="B494" s="24">
        <v>134</v>
      </c>
      <c r="C494" s="24">
        <v>135</v>
      </c>
      <c r="D494" s="25" t="s">
        <v>608</v>
      </c>
      <c r="E494" s="25" t="s">
        <v>77</v>
      </c>
      <c r="F494" s="21">
        <v>990053</v>
      </c>
      <c r="G494" s="26" t="s">
        <v>97</v>
      </c>
      <c r="H494" s="22">
        <v>3230</v>
      </c>
      <c r="I494" s="22">
        <v>12</v>
      </c>
      <c r="J494" s="22">
        <v>0.05</v>
      </c>
      <c r="K494" s="22">
        <v>52.6</v>
      </c>
      <c r="L494" s="22">
        <v>19.5</v>
      </c>
      <c r="M494" s="22">
        <v>37</v>
      </c>
      <c r="N494" s="22">
        <v>14.4</v>
      </c>
      <c r="O494" s="22">
        <v>89.5</v>
      </c>
      <c r="P494" s="22">
        <v>0.38</v>
      </c>
      <c r="Q494" s="22">
        <v>8.69</v>
      </c>
      <c r="R494" s="22">
        <v>1880</v>
      </c>
      <c r="S494" s="22">
        <v>0.77</v>
      </c>
      <c r="T494" s="22">
        <v>298</v>
      </c>
      <c r="U494" s="22">
        <v>1155</v>
      </c>
      <c r="V494" s="22">
        <v>327</v>
      </c>
      <c r="W494" s="22">
        <v>23.7</v>
      </c>
      <c r="X494" s="22">
        <v>1.1000000000000001</v>
      </c>
      <c r="Y494" s="22">
        <v>135</v>
      </c>
      <c r="Z494" s="22">
        <v>1.2</v>
      </c>
      <c r="AA494" s="26" t="s">
        <v>97</v>
      </c>
      <c r="AB494" s="22">
        <v>1.2</v>
      </c>
      <c r="AC494" s="22">
        <v>10.55</v>
      </c>
      <c r="AD494" s="22">
        <v>51.8</v>
      </c>
      <c r="AE494" s="22">
        <v>0.03</v>
      </c>
      <c r="AF494" s="22">
        <v>1.68</v>
      </c>
      <c r="AG494" s="22">
        <v>3.27</v>
      </c>
      <c r="AH494" s="22">
        <v>27</v>
      </c>
      <c r="AI494" s="22">
        <v>1.5</v>
      </c>
      <c r="AJ494" s="22">
        <v>221</v>
      </c>
      <c r="AK494" s="22">
        <v>7.39</v>
      </c>
      <c r="AL494" s="22">
        <v>24</v>
      </c>
      <c r="AM494" s="22">
        <v>16.350000000000001</v>
      </c>
      <c r="AN494" s="22">
        <v>3.58</v>
      </c>
      <c r="AO494" s="22">
        <v>6.34</v>
      </c>
      <c r="AP494" s="22">
        <v>31.3</v>
      </c>
      <c r="AQ494" s="22">
        <v>1.86</v>
      </c>
      <c r="AR494" s="22">
        <v>0.1</v>
      </c>
      <c r="AS494" s="22">
        <v>2.38</v>
      </c>
      <c r="AT494" s="22">
        <v>3.0000000000000001E-3</v>
      </c>
      <c r="AU494" s="22">
        <v>0.04</v>
      </c>
      <c r="AV494" s="22">
        <v>1</v>
      </c>
      <c r="AW494" s="22">
        <v>1.21</v>
      </c>
      <c r="AX494" s="22">
        <v>2.0699999999999998</v>
      </c>
      <c r="AY494" s="22">
        <v>2.38</v>
      </c>
      <c r="AZ494" s="22">
        <v>27.9</v>
      </c>
      <c r="BA494" s="22">
        <v>96.51</v>
      </c>
      <c r="BB494" s="22" t="s">
        <v>78</v>
      </c>
      <c r="BC494" s="22" t="s">
        <v>78</v>
      </c>
      <c r="BD494" s="22" t="s">
        <v>78</v>
      </c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1"/>
      <c r="BR494" s="21"/>
      <c r="BS494" s="21"/>
      <c r="BT494" s="21"/>
      <c r="BU494" s="21"/>
      <c r="BV494" s="21"/>
      <c r="BW494" s="21"/>
      <c r="BX494" s="21"/>
      <c r="BY494" s="21"/>
      <c r="BZ494" s="21"/>
      <c r="CA494" s="21"/>
      <c r="CB494" s="21"/>
      <c r="CC494" s="21"/>
      <c r="CD494" s="21"/>
      <c r="CE494" s="21"/>
      <c r="CF494" s="21"/>
      <c r="CG494" s="21"/>
      <c r="CH494" s="21"/>
      <c r="CI494" s="21"/>
      <c r="CJ494" s="21"/>
      <c r="CK494" s="21"/>
      <c r="CL494" s="21"/>
      <c r="CM494" s="21"/>
      <c r="CN494" s="21"/>
      <c r="CO494" s="21"/>
      <c r="CP494" s="21"/>
      <c r="CQ494" s="21"/>
      <c r="CR494" s="21"/>
      <c r="CS494" s="21"/>
      <c r="CT494" s="21"/>
      <c r="CU494" s="21"/>
      <c r="CV494" s="21"/>
      <c r="CW494" s="21"/>
      <c r="CX494" s="21"/>
      <c r="CY494" s="28"/>
    </row>
    <row r="495" spans="1:103" x14ac:dyDescent="0.2">
      <c r="A495" s="19" t="s">
        <v>459</v>
      </c>
      <c r="B495" s="24">
        <v>135</v>
      </c>
      <c r="C495" s="24">
        <v>136</v>
      </c>
      <c r="D495" s="25" t="s">
        <v>609</v>
      </c>
      <c r="E495" s="25" t="s">
        <v>77</v>
      </c>
      <c r="F495" s="21">
        <v>990053</v>
      </c>
      <c r="G495" s="26" t="s">
        <v>97</v>
      </c>
      <c r="H495" s="26">
        <v>16350</v>
      </c>
      <c r="I495" s="22">
        <v>6</v>
      </c>
      <c r="J495" s="22">
        <v>0.05</v>
      </c>
      <c r="K495" s="22">
        <v>72.400000000000006</v>
      </c>
      <c r="L495" s="22">
        <v>24.5</v>
      </c>
      <c r="M495" s="22">
        <v>62.1</v>
      </c>
      <c r="N495" s="22">
        <v>1</v>
      </c>
      <c r="O495" s="22">
        <v>136</v>
      </c>
      <c r="P495" s="22">
        <v>0.64</v>
      </c>
      <c r="Q495" s="22">
        <v>11.05</v>
      </c>
      <c r="R495" s="26">
        <v>14500</v>
      </c>
      <c r="S495" s="22">
        <v>1.1399999999999999</v>
      </c>
      <c r="T495" s="22">
        <v>1695</v>
      </c>
      <c r="U495" s="22">
        <v>3560</v>
      </c>
      <c r="V495" s="26">
        <v>1215</v>
      </c>
      <c r="W495" s="22">
        <v>2.7</v>
      </c>
      <c r="X495" s="22">
        <v>3</v>
      </c>
      <c r="Y495" s="22">
        <v>260</v>
      </c>
      <c r="Z495" s="22">
        <v>5.4</v>
      </c>
      <c r="AA495" s="26" t="s">
        <v>97</v>
      </c>
      <c r="AB495" s="22">
        <v>1.1000000000000001</v>
      </c>
      <c r="AC495" s="22">
        <v>14.35</v>
      </c>
      <c r="AD495" s="22">
        <v>79.599999999999994</v>
      </c>
      <c r="AE495" s="22">
        <v>0.04</v>
      </c>
      <c r="AF495" s="22">
        <v>2.23</v>
      </c>
      <c r="AG495" s="22">
        <v>7.02</v>
      </c>
      <c r="AH495" s="22">
        <v>113</v>
      </c>
      <c r="AI495" s="22">
        <v>2</v>
      </c>
      <c r="AJ495" s="22">
        <v>275</v>
      </c>
      <c r="AK495" s="22">
        <v>10.1</v>
      </c>
      <c r="AL495" s="22">
        <v>14</v>
      </c>
      <c r="AM495" s="22">
        <v>6.09</v>
      </c>
      <c r="AN495" s="22">
        <v>0.77</v>
      </c>
      <c r="AO495" s="22">
        <v>6.27</v>
      </c>
      <c r="AP495" s="22">
        <v>32.799999999999997</v>
      </c>
      <c r="AQ495" s="22">
        <v>2.15</v>
      </c>
      <c r="AR495" s="22">
        <v>0.1</v>
      </c>
      <c r="AS495" s="22">
        <v>0.11</v>
      </c>
      <c r="AT495" s="22">
        <v>3.0000000000000001E-3</v>
      </c>
      <c r="AU495" s="22">
        <v>0.08</v>
      </c>
      <c r="AV495" s="22">
        <v>1.32</v>
      </c>
      <c r="AW495" s="22">
        <v>4.21</v>
      </c>
      <c r="AX495" s="22">
        <v>7.53</v>
      </c>
      <c r="AY495" s="22">
        <v>1.71</v>
      </c>
      <c r="AZ495" s="22">
        <v>29.8</v>
      </c>
      <c r="BA495" s="22">
        <v>92.94</v>
      </c>
      <c r="BB495" s="22" t="s">
        <v>78</v>
      </c>
      <c r="BC495" s="22" t="s">
        <v>78</v>
      </c>
      <c r="BD495" s="22" t="s">
        <v>78</v>
      </c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1"/>
      <c r="BR495" s="21"/>
      <c r="BS495" s="21"/>
      <c r="BT495" s="21"/>
      <c r="BU495" s="21"/>
      <c r="BV495" s="21"/>
      <c r="BW495" s="21"/>
      <c r="BX495" s="21"/>
      <c r="BY495" s="21"/>
      <c r="BZ495" s="21"/>
      <c r="CA495" s="21"/>
      <c r="CB495" s="21"/>
      <c r="CC495" s="21"/>
      <c r="CD495" s="21"/>
      <c r="CE495" s="21"/>
      <c r="CF495" s="21"/>
      <c r="CG495" s="21"/>
      <c r="CH495" s="21"/>
      <c r="CI495" s="21"/>
      <c r="CJ495" s="21"/>
      <c r="CK495" s="21"/>
      <c r="CL495" s="21"/>
      <c r="CM495" s="21"/>
      <c r="CN495" s="21"/>
      <c r="CO495" s="21"/>
      <c r="CP495" s="21"/>
      <c r="CQ495" s="21"/>
      <c r="CR495" s="21"/>
      <c r="CS495" s="21"/>
      <c r="CT495" s="21"/>
      <c r="CU495" s="21"/>
      <c r="CV495" s="21"/>
      <c r="CW495" s="21"/>
      <c r="CX495" s="21"/>
      <c r="CY495" s="28"/>
    </row>
    <row r="496" spans="1:103" x14ac:dyDescent="0.2">
      <c r="A496" s="19" t="s">
        <v>459</v>
      </c>
      <c r="B496" s="24">
        <v>136</v>
      </c>
      <c r="C496" s="24">
        <v>137</v>
      </c>
      <c r="D496" s="25" t="s">
        <v>610</v>
      </c>
      <c r="E496" s="25" t="s">
        <v>77</v>
      </c>
      <c r="F496" s="21">
        <v>990053</v>
      </c>
      <c r="G496" s="22">
        <v>3400</v>
      </c>
      <c r="H496" s="22">
        <v>7530</v>
      </c>
      <c r="I496" s="22" t="s">
        <v>79</v>
      </c>
      <c r="J496" s="22">
        <v>0.09</v>
      </c>
      <c r="K496" s="22">
        <v>50.9</v>
      </c>
      <c r="L496" s="22">
        <v>18.149999999999999</v>
      </c>
      <c r="M496" s="22">
        <v>41.9</v>
      </c>
      <c r="N496" s="22">
        <v>10.8</v>
      </c>
      <c r="O496" s="22">
        <v>88.9</v>
      </c>
      <c r="P496" s="22">
        <v>4.75</v>
      </c>
      <c r="Q496" s="22">
        <v>8.27</v>
      </c>
      <c r="R496" s="22">
        <v>6080</v>
      </c>
      <c r="S496" s="22">
        <v>1.21</v>
      </c>
      <c r="T496" s="22">
        <v>1660</v>
      </c>
      <c r="U496" s="22">
        <v>1770</v>
      </c>
      <c r="V496" s="22">
        <v>663</v>
      </c>
      <c r="W496" s="22">
        <v>30.2</v>
      </c>
      <c r="X496" s="22">
        <v>2.1</v>
      </c>
      <c r="Y496" s="22">
        <v>166</v>
      </c>
      <c r="Z496" s="22">
        <v>2.9</v>
      </c>
      <c r="AA496" s="26" t="s">
        <v>97</v>
      </c>
      <c r="AB496" s="22">
        <v>2.8</v>
      </c>
      <c r="AC496" s="22">
        <v>10.35</v>
      </c>
      <c r="AD496" s="22">
        <v>53</v>
      </c>
      <c r="AE496" s="22">
        <v>0.14000000000000001</v>
      </c>
      <c r="AF496" s="22">
        <v>1.84</v>
      </c>
      <c r="AG496" s="22">
        <v>6.09</v>
      </c>
      <c r="AH496" s="22">
        <v>102</v>
      </c>
      <c r="AI496" s="22">
        <v>2.1</v>
      </c>
      <c r="AJ496" s="22">
        <v>207</v>
      </c>
      <c r="AK496" s="22">
        <v>8.43</v>
      </c>
      <c r="AL496" s="22">
        <v>426</v>
      </c>
      <c r="AM496" s="22">
        <v>15.6</v>
      </c>
      <c r="AN496" s="22">
        <v>3.85</v>
      </c>
      <c r="AO496" s="22">
        <v>5.79</v>
      </c>
      <c r="AP496" s="22">
        <v>29.5</v>
      </c>
      <c r="AQ496" s="22">
        <v>2.69</v>
      </c>
      <c r="AR496" s="22">
        <v>0.13</v>
      </c>
      <c r="AS496" s="22">
        <v>2.71</v>
      </c>
      <c r="AT496" s="22">
        <v>2E-3</v>
      </c>
      <c r="AU496" s="22">
        <v>0.23</v>
      </c>
      <c r="AV496" s="22">
        <v>1.02</v>
      </c>
      <c r="AW496" s="22">
        <v>1.94</v>
      </c>
      <c r="AX496" s="22">
        <v>3.91</v>
      </c>
      <c r="AY496" s="22">
        <v>0.38</v>
      </c>
      <c r="AZ496" s="22">
        <v>28.2</v>
      </c>
      <c r="BA496" s="22">
        <v>95.95</v>
      </c>
      <c r="BB496" s="22" t="s">
        <v>78</v>
      </c>
      <c r="BC496" s="22" t="s">
        <v>78</v>
      </c>
      <c r="BD496" s="22" t="s">
        <v>78</v>
      </c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1"/>
      <c r="BR496" s="21"/>
      <c r="BS496" s="21"/>
      <c r="BT496" s="21"/>
      <c r="BU496" s="21"/>
      <c r="BV496" s="21"/>
      <c r="BW496" s="21"/>
      <c r="BX496" s="21"/>
      <c r="BY496" s="21"/>
      <c r="BZ496" s="21"/>
      <c r="CA496" s="21"/>
      <c r="CB496" s="21"/>
      <c r="CC496" s="21"/>
      <c r="CD496" s="21"/>
      <c r="CE496" s="21"/>
      <c r="CF496" s="21"/>
      <c r="CG496" s="21"/>
      <c r="CH496" s="21"/>
      <c r="CI496" s="21"/>
      <c r="CJ496" s="21"/>
      <c r="CK496" s="21"/>
      <c r="CL496" s="21"/>
      <c r="CM496" s="21"/>
      <c r="CN496" s="21"/>
      <c r="CO496" s="21"/>
      <c r="CP496" s="21"/>
      <c r="CQ496" s="21"/>
      <c r="CR496" s="21"/>
      <c r="CS496" s="21"/>
      <c r="CT496" s="21"/>
      <c r="CU496" s="21"/>
      <c r="CV496" s="21"/>
      <c r="CW496" s="21"/>
      <c r="CX496" s="21"/>
      <c r="CY496" s="28"/>
    </row>
    <row r="497" spans="1:103" x14ac:dyDescent="0.2">
      <c r="A497" s="19" t="s">
        <v>459</v>
      </c>
      <c r="B497" s="24">
        <v>137</v>
      </c>
      <c r="C497" s="24">
        <v>138</v>
      </c>
      <c r="D497" s="25" t="s">
        <v>611</v>
      </c>
      <c r="E497" s="25" t="s">
        <v>77</v>
      </c>
      <c r="F497" s="21">
        <v>990053</v>
      </c>
      <c r="G497" s="22">
        <v>3130</v>
      </c>
      <c r="H497" s="22">
        <v>5180</v>
      </c>
      <c r="I497" s="22" t="s">
        <v>79</v>
      </c>
      <c r="J497" s="22">
        <v>0.08</v>
      </c>
      <c r="K497" s="22">
        <v>38.6</v>
      </c>
      <c r="L497" s="22">
        <v>15.4</v>
      </c>
      <c r="M497" s="22">
        <v>30.3</v>
      </c>
      <c r="N497" s="22">
        <v>10.8</v>
      </c>
      <c r="O497" s="22">
        <v>70.2</v>
      </c>
      <c r="P497" s="22">
        <v>3.25</v>
      </c>
      <c r="Q497" s="22">
        <v>6.41</v>
      </c>
      <c r="R497" s="22">
        <v>3870</v>
      </c>
      <c r="S497" s="22">
        <v>0.97</v>
      </c>
      <c r="T497" s="22">
        <v>527</v>
      </c>
      <c r="U497" s="22">
        <v>1320</v>
      </c>
      <c r="V497" s="22">
        <v>441</v>
      </c>
      <c r="W497" s="22">
        <v>44</v>
      </c>
      <c r="X497" s="22">
        <v>1.6</v>
      </c>
      <c r="Y497" s="22">
        <v>120.5</v>
      </c>
      <c r="Z497" s="22">
        <v>1</v>
      </c>
      <c r="AA497" s="26" t="s">
        <v>97</v>
      </c>
      <c r="AB497" s="22">
        <v>3.1</v>
      </c>
      <c r="AC497" s="22">
        <v>7.89</v>
      </c>
      <c r="AD497" s="22">
        <v>42</v>
      </c>
      <c r="AE497" s="22">
        <v>0.09</v>
      </c>
      <c r="AF497" s="22">
        <v>1.6</v>
      </c>
      <c r="AG497" s="22">
        <v>7.55</v>
      </c>
      <c r="AH497" s="22">
        <v>67</v>
      </c>
      <c r="AI497" s="22">
        <v>1.2</v>
      </c>
      <c r="AJ497" s="22">
        <v>163</v>
      </c>
      <c r="AK497" s="22">
        <v>7.93</v>
      </c>
      <c r="AL497" s="22">
        <v>270</v>
      </c>
      <c r="AM497" s="22">
        <v>22.2</v>
      </c>
      <c r="AN497" s="22">
        <v>5.54</v>
      </c>
      <c r="AO497" s="22">
        <v>5.67</v>
      </c>
      <c r="AP497" s="22">
        <v>27.1</v>
      </c>
      <c r="AQ497" s="22">
        <v>2.41</v>
      </c>
      <c r="AR497" s="22">
        <v>0.15</v>
      </c>
      <c r="AS497" s="22">
        <v>4.24</v>
      </c>
      <c r="AT497" s="22">
        <v>2E-3</v>
      </c>
      <c r="AU497" s="22">
        <v>0.14000000000000001</v>
      </c>
      <c r="AV497" s="22">
        <v>1.04</v>
      </c>
      <c r="AW497" s="22">
        <v>1.64</v>
      </c>
      <c r="AX497" s="22">
        <v>2.78</v>
      </c>
      <c r="AY497" s="22">
        <v>0.35</v>
      </c>
      <c r="AZ497" s="22">
        <v>24.7</v>
      </c>
      <c r="BA497" s="22">
        <v>97.96</v>
      </c>
      <c r="BB497" s="22" t="s">
        <v>78</v>
      </c>
      <c r="BC497" s="22" t="s">
        <v>78</v>
      </c>
      <c r="BD497" s="22" t="s">
        <v>78</v>
      </c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1"/>
      <c r="BR497" s="21"/>
      <c r="BS497" s="21"/>
      <c r="BT497" s="21"/>
      <c r="BU497" s="21"/>
      <c r="BV497" s="21"/>
      <c r="BW497" s="21"/>
      <c r="BX497" s="21"/>
      <c r="BY497" s="21"/>
      <c r="BZ497" s="21"/>
      <c r="CA497" s="21"/>
      <c r="CB497" s="21"/>
      <c r="CC497" s="21"/>
      <c r="CD497" s="21"/>
      <c r="CE497" s="21"/>
      <c r="CF497" s="21"/>
      <c r="CG497" s="21"/>
      <c r="CH497" s="21"/>
      <c r="CI497" s="21"/>
      <c r="CJ497" s="21"/>
      <c r="CK497" s="21"/>
      <c r="CL497" s="21"/>
      <c r="CM497" s="21"/>
      <c r="CN497" s="21"/>
      <c r="CO497" s="21"/>
      <c r="CP497" s="21"/>
      <c r="CQ497" s="21"/>
      <c r="CR497" s="21"/>
      <c r="CS497" s="21"/>
      <c r="CT497" s="21"/>
      <c r="CU497" s="21"/>
      <c r="CV497" s="21"/>
      <c r="CW497" s="21"/>
      <c r="CX497" s="21"/>
      <c r="CY497" s="28"/>
    </row>
    <row r="498" spans="1:103" x14ac:dyDescent="0.2">
      <c r="A498" s="19" t="s">
        <v>459</v>
      </c>
      <c r="B498" s="2" t="s">
        <v>126</v>
      </c>
      <c r="C498" s="2"/>
      <c r="D498" s="27" t="s">
        <v>612</v>
      </c>
      <c r="E498" s="27" t="s">
        <v>107</v>
      </c>
      <c r="F498" s="21">
        <v>990053</v>
      </c>
      <c r="G498" s="22">
        <v>4130</v>
      </c>
      <c r="H498" s="22">
        <v>3240</v>
      </c>
      <c r="I498" s="22">
        <v>51</v>
      </c>
      <c r="J498" s="22">
        <v>2.77</v>
      </c>
      <c r="K498" s="22">
        <v>21.6</v>
      </c>
      <c r="L498" s="22">
        <v>7.14</v>
      </c>
      <c r="M498" s="22">
        <v>18</v>
      </c>
      <c r="N498" s="22">
        <v>14</v>
      </c>
      <c r="O498" s="22">
        <v>41.8</v>
      </c>
      <c r="P498" s="22">
        <v>1.72</v>
      </c>
      <c r="Q498" s="22">
        <v>3.08</v>
      </c>
      <c r="R498" s="22">
        <v>2500</v>
      </c>
      <c r="S498" s="22">
        <v>0.75</v>
      </c>
      <c r="T498" s="22">
        <v>249</v>
      </c>
      <c r="U498" s="22">
        <v>723</v>
      </c>
      <c r="V498" s="22">
        <v>258</v>
      </c>
      <c r="W498" s="22">
        <v>73.3</v>
      </c>
      <c r="X498" s="22">
        <v>8.3000000000000007</v>
      </c>
      <c r="Y498" s="22">
        <v>69.2</v>
      </c>
      <c r="Z498" s="22">
        <v>4.8</v>
      </c>
      <c r="AA498" s="22">
        <v>6720</v>
      </c>
      <c r="AB498" s="22">
        <v>2.1</v>
      </c>
      <c r="AC498" s="22">
        <v>4.67</v>
      </c>
      <c r="AD498" s="22">
        <v>115</v>
      </c>
      <c r="AE498" s="22">
        <v>0.28000000000000003</v>
      </c>
      <c r="AF498" s="22">
        <v>0.83</v>
      </c>
      <c r="AG498" s="22">
        <v>3.02</v>
      </c>
      <c r="AH498" s="22">
        <v>50</v>
      </c>
      <c r="AI498" s="22">
        <v>3.3</v>
      </c>
      <c r="AJ498" s="22">
        <v>76.400000000000006</v>
      </c>
      <c r="AK498" s="22">
        <v>4.84</v>
      </c>
      <c r="AL498" s="22">
        <v>70</v>
      </c>
      <c r="AM498" s="22">
        <v>33.700000000000003</v>
      </c>
      <c r="AN498" s="22">
        <v>9.73</v>
      </c>
      <c r="AO498" s="22">
        <v>7.3</v>
      </c>
      <c r="AP498" s="22">
        <v>17.399999999999999</v>
      </c>
      <c r="AQ498" s="22">
        <v>3.52</v>
      </c>
      <c r="AR498" s="22">
        <v>4.55</v>
      </c>
      <c r="AS498" s="22">
        <v>1.22</v>
      </c>
      <c r="AT498" s="22">
        <v>7.0000000000000001E-3</v>
      </c>
      <c r="AU498" s="22">
        <v>0.46</v>
      </c>
      <c r="AV498" s="22">
        <v>0.76</v>
      </c>
      <c r="AW498" s="22">
        <v>0.19</v>
      </c>
      <c r="AX498" s="22">
        <v>0.76</v>
      </c>
      <c r="AY498" s="22">
        <v>0.47</v>
      </c>
      <c r="AZ498" s="22">
        <v>17.95</v>
      </c>
      <c r="BA498" s="22">
        <v>98.02</v>
      </c>
      <c r="BB498" s="22"/>
      <c r="BC498" s="22"/>
      <c r="BD498" s="22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1"/>
      <c r="BR498" s="21"/>
      <c r="BS498" s="21"/>
      <c r="BT498" s="21"/>
      <c r="BU498" s="21"/>
      <c r="BV498" s="21"/>
      <c r="BW498" s="21"/>
      <c r="BX498" s="21"/>
      <c r="BY498" s="21"/>
      <c r="BZ498" s="21"/>
      <c r="CA498" s="21"/>
      <c r="CB498" s="21"/>
      <c r="CC498" s="21"/>
      <c r="CD498" s="21"/>
      <c r="CE498" s="21"/>
      <c r="CF498" s="21"/>
      <c r="CG498" s="21"/>
      <c r="CH498" s="21"/>
      <c r="CI498" s="21"/>
      <c r="CJ498" s="21"/>
      <c r="CK498" s="21"/>
      <c r="CL498" s="21"/>
      <c r="CM498" s="21"/>
      <c r="CN498" s="21"/>
      <c r="CO498" s="21"/>
      <c r="CP498" s="21"/>
      <c r="CQ498" s="21"/>
      <c r="CR498" s="21"/>
      <c r="CS498" s="21"/>
      <c r="CT498" s="21"/>
      <c r="CU498" s="21"/>
      <c r="CV498" s="21"/>
      <c r="CW498" s="21"/>
      <c r="CX498" s="21"/>
      <c r="CY498" s="28"/>
    </row>
    <row r="499" spans="1:103" x14ac:dyDescent="0.2">
      <c r="A499" s="19" t="s">
        <v>459</v>
      </c>
      <c r="B499" s="24">
        <v>138</v>
      </c>
      <c r="C499" s="24">
        <v>139</v>
      </c>
      <c r="D499" s="25" t="s">
        <v>613</v>
      </c>
      <c r="E499" s="25" t="s">
        <v>77</v>
      </c>
      <c r="F499" s="21">
        <v>990053</v>
      </c>
      <c r="G499" s="22">
        <v>3040</v>
      </c>
      <c r="H499" s="22">
        <v>3800</v>
      </c>
      <c r="I499" s="22">
        <v>6</v>
      </c>
      <c r="J499" s="22">
        <v>0.08</v>
      </c>
      <c r="K499" s="22">
        <v>60.5</v>
      </c>
      <c r="L499" s="22">
        <v>25.4</v>
      </c>
      <c r="M499" s="22">
        <v>40.5</v>
      </c>
      <c r="N499" s="22">
        <v>12</v>
      </c>
      <c r="O499" s="22">
        <v>98.3</v>
      </c>
      <c r="P499" s="22">
        <v>0.68</v>
      </c>
      <c r="Q499" s="22">
        <v>9.8000000000000007</v>
      </c>
      <c r="R499" s="22">
        <v>2430</v>
      </c>
      <c r="S499" s="22">
        <v>1.1399999999999999</v>
      </c>
      <c r="T499" s="22">
        <v>1290</v>
      </c>
      <c r="U499" s="22">
        <v>1250</v>
      </c>
      <c r="V499" s="22">
        <v>367</v>
      </c>
      <c r="W499" s="22">
        <v>20.6</v>
      </c>
      <c r="X499" s="22">
        <v>2.6</v>
      </c>
      <c r="Y499" s="22">
        <v>150</v>
      </c>
      <c r="Z499" s="22">
        <v>3.1</v>
      </c>
      <c r="AA499" s="26" t="s">
        <v>97</v>
      </c>
      <c r="AB499" s="22">
        <v>3.8</v>
      </c>
      <c r="AC499" s="22">
        <v>11.7</v>
      </c>
      <c r="AD499" s="22">
        <v>50.1</v>
      </c>
      <c r="AE499" s="22">
        <v>0.09</v>
      </c>
      <c r="AF499" s="22">
        <v>2.35</v>
      </c>
      <c r="AG499" s="22">
        <v>14.1</v>
      </c>
      <c r="AH499" s="22">
        <v>124</v>
      </c>
      <c r="AI499" s="22">
        <v>1.9</v>
      </c>
      <c r="AJ499" s="22">
        <v>258</v>
      </c>
      <c r="AK499" s="22">
        <v>10.55</v>
      </c>
      <c r="AL499" s="22">
        <v>24</v>
      </c>
      <c r="AM499" s="22">
        <v>14.45</v>
      </c>
      <c r="AN499" s="22">
        <v>3.07</v>
      </c>
      <c r="AO499" s="22">
        <v>5.27</v>
      </c>
      <c r="AP499" s="22">
        <v>35.5</v>
      </c>
      <c r="AQ499" s="22">
        <v>1.54</v>
      </c>
      <c r="AR499" s="22">
        <v>0.22</v>
      </c>
      <c r="AS499" s="22">
        <v>2.19</v>
      </c>
      <c r="AT499" s="22" t="s">
        <v>83</v>
      </c>
      <c r="AU499" s="22">
        <v>0.14000000000000001</v>
      </c>
      <c r="AV499" s="22">
        <v>0.91</v>
      </c>
      <c r="AW499" s="22">
        <v>2.91</v>
      </c>
      <c r="AX499" s="22">
        <v>3.83</v>
      </c>
      <c r="AY499" s="22">
        <v>0.35</v>
      </c>
      <c r="AZ499" s="22">
        <v>28.5</v>
      </c>
      <c r="BA499" s="22">
        <v>98.88</v>
      </c>
      <c r="BB499" s="22" t="s">
        <v>78</v>
      </c>
      <c r="BC499" s="22" t="s">
        <v>78</v>
      </c>
      <c r="BD499" s="22" t="s">
        <v>78</v>
      </c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1"/>
      <c r="BR499" s="21"/>
      <c r="BS499" s="21"/>
      <c r="BT499" s="21"/>
      <c r="BU499" s="21"/>
      <c r="BV499" s="21"/>
      <c r="BW499" s="21"/>
      <c r="BX499" s="21"/>
      <c r="BY499" s="21"/>
      <c r="BZ499" s="21"/>
      <c r="CA499" s="21"/>
      <c r="CB499" s="21"/>
      <c r="CC499" s="21"/>
      <c r="CD499" s="21"/>
      <c r="CE499" s="21"/>
      <c r="CF499" s="21"/>
      <c r="CG499" s="21"/>
      <c r="CH499" s="21"/>
      <c r="CI499" s="21"/>
      <c r="CJ499" s="21"/>
      <c r="CK499" s="21"/>
      <c r="CL499" s="21"/>
      <c r="CM499" s="21"/>
      <c r="CN499" s="21"/>
      <c r="CO499" s="21"/>
      <c r="CP499" s="21"/>
      <c r="CQ499" s="21"/>
      <c r="CR499" s="21"/>
      <c r="CS499" s="21"/>
      <c r="CT499" s="21"/>
      <c r="CU499" s="21"/>
      <c r="CV499" s="21"/>
      <c r="CW499" s="21"/>
      <c r="CX499" s="21"/>
      <c r="CY499" s="28"/>
    </row>
    <row r="500" spans="1:103" x14ac:dyDescent="0.2">
      <c r="A500" s="19" t="s">
        <v>459</v>
      </c>
      <c r="B500" s="24">
        <v>139</v>
      </c>
      <c r="C500" s="24">
        <v>140</v>
      </c>
      <c r="D500" s="25" t="s">
        <v>614</v>
      </c>
      <c r="E500" s="25" t="s">
        <v>77</v>
      </c>
      <c r="F500" s="21">
        <v>990053</v>
      </c>
      <c r="G500" s="22">
        <v>2730</v>
      </c>
      <c r="H500" s="22">
        <v>4550</v>
      </c>
      <c r="I500" s="22">
        <v>13</v>
      </c>
      <c r="J500" s="22">
        <v>7.0000000000000007E-2</v>
      </c>
      <c r="K500" s="22">
        <v>87.2</v>
      </c>
      <c r="L500" s="22">
        <v>32.5</v>
      </c>
      <c r="M500" s="22">
        <v>52.1</v>
      </c>
      <c r="N500" s="22">
        <v>6</v>
      </c>
      <c r="O500" s="22">
        <v>126.5</v>
      </c>
      <c r="P500" s="22">
        <v>0.53</v>
      </c>
      <c r="Q500" s="22">
        <v>14.1</v>
      </c>
      <c r="R500" s="22">
        <v>2600</v>
      </c>
      <c r="S500" s="22">
        <v>1.46</v>
      </c>
      <c r="T500" s="22">
        <v>1925</v>
      </c>
      <c r="U500" s="22">
        <v>1610</v>
      </c>
      <c r="V500" s="22">
        <v>463</v>
      </c>
      <c r="W500" s="22">
        <v>4.5999999999999996</v>
      </c>
      <c r="X500" s="22">
        <v>2.4</v>
      </c>
      <c r="Y500" s="22">
        <v>194.5</v>
      </c>
      <c r="Z500" s="22">
        <v>3</v>
      </c>
      <c r="AA500" s="26" t="s">
        <v>97</v>
      </c>
      <c r="AB500" s="22">
        <v>1.4</v>
      </c>
      <c r="AC500" s="22">
        <v>15.65</v>
      </c>
      <c r="AD500" s="22">
        <v>38.4</v>
      </c>
      <c r="AE500" s="22">
        <v>0.22</v>
      </c>
      <c r="AF500" s="22">
        <v>3.35</v>
      </c>
      <c r="AG500" s="22">
        <v>4.37</v>
      </c>
      <c r="AH500" s="22">
        <v>119</v>
      </c>
      <c r="AI500" s="22">
        <v>3.1</v>
      </c>
      <c r="AJ500" s="22">
        <v>364</v>
      </c>
      <c r="AK500" s="22">
        <v>14.65</v>
      </c>
      <c r="AL500" s="22">
        <v>16</v>
      </c>
      <c r="AM500" s="22">
        <v>9.2200000000000006</v>
      </c>
      <c r="AN500" s="22">
        <v>1.22</v>
      </c>
      <c r="AO500" s="22">
        <v>6.95</v>
      </c>
      <c r="AP500" s="22">
        <v>39.799999999999997</v>
      </c>
      <c r="AQ500" s="22">
        <v>2.17</v>
      </c>
      <c r="AR500" s="22">
        <v>0.19</v>
      </c>
      <c r="AS500" s="22">
        <v>0.34</v>
      </c>
      <c r="AT500" s="22">
        <v>2E-3</v>
      </c>
      <c r="AU500" s="22">
        <v>0.35</v>
      </c>
      <c r="AV500" s="22">
        <v>1.36</v>
      </c>
      <c r="AW500" s="22">
        <v>3.37</v>
      </c>
      <c r="AX500" s="22">
        <v>3.4</v>
      </c>
      <c r="AY500" s="22">
        <v>0.32</v>
      </c>
      <c r="AZ500" s="22">
        <v>31.7</v>
      </c>
      <c r="BA500" s="22">
        <v>100.39</v>
      </c>
      <c r="BB500" s="22" t="s">
        <v>78</v>
      </c>
      <c r="BC500" s="22" t="s">
        <v>78</v>
      </c>
      <c r="BD500" s="22" t="s">
        <v>78</v>
      </c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1"/>
      <c r="BR500" s="21"/>
      <c r="BS500" s="21"/>
      <c r="BT500" s="21"/>
      <c r="BU500" s="21"/>
      <c r="BV500" s="21"/>
      <c r="BW500" s="21"/>
      <c r="BX500" s="21"/>
      <c r="BY500" s="21"/>
      <c r="BZ500" s="21"/>
      <c r="CA500" s="21"/>
      <c r="CB500" s="21"/>
      <c r="CC500" s="21"/>
      <c r="CD500" s="21"/>
      <c r="CE500" s="21"/>
      <c r="CF500" s="21"/>
      <c r="CG500" s="21"/>
      <c r="CH500" s="21"/>
      <c r="CI500" s="21"/>
      <c r="CJ500" s="21"/>
      <c r="CK500" s="21"/>
      <c r="CL500" s="21"/>
      <c r="CM500" s="21"/>
      <c r="CN500" s="21"/>
      <c r="CO500" s="21"/>
      <c r="CP500" s="21"/>
      <c r="CQ500" s="21"/>
      <c r="CR500" s="21"/>
      <c r="CS500" s="21"/>
      <c r="CT500" s="21"/>
      <c r="CU500" s="21"/>
      <c r="CV500" s="21"/>
      <c r="CW500" s="21"/>
      <c r="CX500" s="21"/>
      <c r="CY500" s="28"/>
    </row>
    <row r="501" spans="1:103" x14ac:dyDescent="0.2">
      <c r="A501" s="19" t="s">
        <v>459</v>
      </c>
      <c r="B501" s="24">
        <v>140</v>
      </c>
      <c r="C501" s="24">
        <v>141</v>
      </c>
      <c r="D501" s="25" t="s">
        <v>615</v>
      </c>
      <c r="E501" s="25" t="s">
        <v>77</v>
      </c>
      <c r="F501" s="21">
        <v>990053</v>
      </c>
      <c r="G501" s="22">
        <v>5540</v>
      </c>
      <c r="H501" s="22">
        <v>3250</v>
      </c>
      <c r="I501" s="22">
        <v>9</v>
      </c>
      <c r="J501" s="22">
        <v>0.01</v>
      </c>
      <c r="K501" s="22">
        <v>89.1</v>
      </c>
      <c r="L501" s="22">
        <v>35.5</v>
      </c>
      <c r="M501" s="22">
        <v>55.2</v>
      </c>
      <c r="N501" s="22">
        <v>8.1</v>
      </c>
      <c r="O501" s="22">
        <v>131</v>
      </c>
      <c r="P501" s="22">
        <v>0.54</v>
      </c>
      <c r="Q501" s="22">
        <v>14.35</v>
      </c>
      <c r="R501" s="22">
        <v>1725</v>
      </c>
      <c r="S501" s="22">
        <v>1.4</v>
      </c>
      <c r="T501" s="22">
        <v>1015</v>
      </c>
      <c r="U501" s="22">
        <v>1355</v>
      </c>
      <c r="V501" s="22">
        <v>362</v>
      </c>
      <c r="W501" s="22">
        <v>0.5</v>
      </c>
      <c r="X501" s="22">
        <v>1.9</v>
      </c>
      <c r="Y501" s="22">
        <v>192</v>
      </c>
      <c r="Z501" s="22">
        <v>2.8</v>
      </c>
      <c r="AA501" s="26" t="s">
        <v>97</v>
      </c>
      <c r="AB501" s="22">
        <v>2.4</v>
      </c>
      <c r="AC501" s="22">
        <v>16.25</v>
      </c>
      <c r="AD501" s="22">
        <v>25.9</v>
      </c>
      <c r="AE501" s="22">
        <v>0.14000000000000001</v>
      </c>
      <c r="AF501" s="22">
        <v>3.22</v>
      </c>
      <c r="AG501" s="22">
        <v>10</v>
      </c>
      <c r="AH501" s="22">
        <v>128</v>
      </c>
      <c r="AI501" s="22">
        <v>1.7</v>
      </c>
      <c r="AJ501" s="22">
        <v>367</v>
      </c>
      <c r="AK501" s="22">
        <v>13.9</v>
      </c>
      <c r="AL501" s="22">
        <v>17</v>
      </c>
      <c r="AM501" s="22">
        <v>6.55</v>
      </c>
      <c r="AN501" s="22">
        <v>0.61</v>
      </c>
      <c r="AO501" s="22">
        <v>4.8499999999999996</v>
      </c>
      <c r="AP501" s="22">
        <v>43.3</v>
      </c>
      <c r="AQ501" s="22">
        <v>1.44</v>
      </c>
      <c r="AR501" s="22">
        <v>0.18</v>
      </c>
      <c r="AS501" s="22">
        <v>0.03</v>
      </c>
      <c r="AT501" s="22" t="s">
        <v>83</v>
      </c>
      <c r="AU501" s="22">
        <v>0.21</v>
      </c>
      <c r="AV501" s="22">
        <v>1.1299999999999999</v>
      </c>
      <c r="AW501" s="22">
        <v>2.17</v>
      </c>
      <c r="AX501" s="22">
        <v>2.91</v>
      </c>
      <c r="AY501" s="22">
        <v>0.63</v>
      </c>
      <c r="AZ501" s="22">
        <v>34.9</v>
      </c>
      <c r="BA501" s="22">
        <v>98.91</v>
      </c>
      <c r="BB501" s="22" t="s">
        <v>78</v>
      </c>
      <c r="BC501" s="22" t="s">
        <v>78</v>
      </c>
      <c r="BD501" s="22" t="s">
        <v>78</v>
      </c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1"/>
      <c r="BR501" s="21"/>
      <c r="BS501" s="21"/>
      <c r="BT501" s="21"/>
      <c r="BU501" s="21"/>
      <c r="BV501" s="21"/>
      <c r="BW501" s="21"/>
      <c r="BX501" s="21"/>
      <c r="BY501" s="21"/>
      <c r="BZ501" s="21"/>
      <c r="CA501" s="21"/>
      <c r="CB501" s="21"/>
      <c r="CC501" s="21"/>
      <c r="CD501" s="21"/>
      <c r="CE501" s="21"/>
      <c r="CF501" s="21"/>
      <c r="CG501" s="21"/>
      <c r="CH501" s="21"/>
      <c r="CI501" s="21"/>
      <c r="CJ501" s="21"/>
      <c r="CK501" s="21"/>
      <c r="CL501" s="21"/>
      <c r="CM501" s="21"/>
      <c r="CN501" s="21"/>
      <c r="CO501" s="21"/>
      <c r="CP501" s="21"/>
      <c r="CQ501" s="21"/>
      <c r="CR501" s="21"/>
      <c r="CS501" s="21"/>
      <c r="CT501" s="21"/>
      <c r="CU501" s="21"/>
      <c r="CV501" s="21"/>
      <c r="CW501" s="21"/>
      <c r="CX501" s="21"/>
      <c r="CY501" s="28"/>
    </row>
    <row r="502" spans="1:103" x14ac:dyDescent="0.2">
      <c r="A502" s="19" t="s">
        <v>459</v>
      </c>
      <c r="B502" s="24">
        <v>141</v>
      </c>
      <c r="C502" s="24">
        <v>142</v>
      </c>
      <c r="D502" s="25" t="s">
        <v>616</v>
      </c>
      <c r="E502" s="25" t="s">
        <v>77</v>
      </c>
      <c r="F502" s="21">
        <v>990053</v>
      </c>
      <c r="G502" s="22">
        <v>5090</v>
      </c>
      <c r="H502" s="22">
        <v>2300</v>
      </c>
      <c r="I502" s="22">
        <v>8</v>
      </c>
      <c r="J502" s="22">
        <v>0.02</v>
      </c>
      <c r="K502" s="22">
        <v>67.8</v>
      </c>
      <c r="L502" s="22">
        <v>27</v>
      </c>
      <c r="M502" s="22">
        <v>45.4</v>
      </c>
      <c r="N502" s="22">
        <v>11.3</v>
      </c>
      <c r="O502" s="22">
        <v>108.5</v>
      </c>
      <c r="P502" s="22">
        <v>0.4</v>
      </c>
      <c r="Q502" s="22">
        <v>11.2</v>
      </c>
      <c r="R502" s="22">
        <v>1060</v>
      </c>
      <c r="S502" s="22">
        <v>1.31</v>
      </c>
      <c r="T502" s="26">
        <v>3040</v>
      </c>
      <c r="U502" s="22">
        <v>1115</v>
      </c>
      <c r="V502" s="22">
        <v>270</v>
      </c>
      <c r="W502" s="22">
        <v>1.2</v>
      </c>
      <c r="X502" s="22">
        <v>1.2</v>
      </c>
      <c r="Y502" s="22">
        <v>160</v>
      </c>
      <c r="Z502" s="22">
        <v>2</v>
      </c>
      <c r="AA502" s="26" t="s">
        <v>97</v>
      </c>
      <c r="AB502" s="22">
        <v>1</v>
      </c>
      <c r="AC502" s="22">
        <v>12.75</v>
      </c>
      <c r="AD502" s="22">
        <v>32.1</v>
      </c>
      <c r="AE502" s="22">
        <v>0.08</v>
      </c>
      <c r="AF502" s="22">
        <v>2.44</v>
      </c>
      <c r="AG502" s="22">
        <v>2.5299999999999998</v>
      </c>
      <c r="AH502" s="22">
        <v>77</v>
      </c>
      <c r="AI502" s="22">
        <v>2.8</v>
      </c>
      <c r="AJ502" s="22">
        <v>282</v>
      </c>
      <c r="AK502" s="22">
        <v>11.7</v>
      </c>
      <c r="AL502" s="22">
        <v>12</v>
      </c>
      <c r="AM502" s="22">
        <v>5.0999999999999996</v>
      </c>
      <c r="AN502" s="22">
        <v>0.65</v>
      </c>
      <c r="AO502" s="22">
        <v>4.5999999999999996</v>
      </c>
      <c r="AP502" s="22">
        <v>45.6</v>
      </c>
      <c r="AQ502" s="22">
        <v>1.48</v>
      </c>
      <c r="AR502" s="22">
        <v>0.17</v>
      </c>
      <c r="AS502" s="22">
        <v>0.05</v>
      </c>
      <c r="AT502" s="22" t="s">
        <v>83</v>
      </c>
      <c r="AU502" s="22">
        <v>0.1</v>
      </c>
      <c r="AV502" s="22">
        <v>1.18</v>
      </c>
      <c r="AW502" s="22">
        <v>1.65</v>
      </c>
      <c r="AX502" s="22">
        <v>2.5299999999999998</v>
      </c>
      <c r="AY502" s="22">
        <v>0.56000000000000005</v>
      </c>
      <c r="AZ502" s="22">
        <v>35.1</v>
      </c>
      <c r="BA502" s="22">
        <v>98.77</v>
      </c>
      <c r="BB502" s="22" t="s">
        <v>78</v>
      </c>
      <c r="BC502" s="22" t="s">
        <v>78</v>
      </c>
      <c r="BD502" s="22" t="s">
        <v>78</v>
      </c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1"/>
      <c r="BR502" s="21"/>
      <c r="BS502" s="21"/>
      <c r="BT502" s="21"/>
      <c r="BU502" s="21"/>
      <c r="BV502" s="21"/>
      <c r="BW502" s="21"/>
      <c r="BX502" s="21"/>
      <c r="BY502" s="21"/>
      <c r="BZ502" s="21"/>
      <c r="CA502" s="21"/>
      <c r="CB502" s="21"/>
      <c r="CC502" s="21"/>
      <c r="CD502" s="21"/>
      <c r="CE502" s="21"/>
      <c r="CF502" s="21"/>
      <c r="CG502" s="21"/>
      <c r="CH502" s="21"/>
      <c r="CI502" s="21"/>
      <c r="CJ502" s="21"/>
      <c r="CK502" s="21"/>
      <c r="CL502" s="21"/>
      <c r="CM502" s="21"/>
      <c r="CN502" s="21"/>
      <c r="CO502" s="21"/>
      <c r="CP502" s="21"/>
      <c r="CQ502" s="21"/>
      <c r="CR502" s="21"/>
      <c r="CS502" s="21"/>
      <c r="CT502" s="21"/>
      <c r="CU502" s="21"/>
      <c r="CV502" s="21"/>
      <c r="CW502" s="21"/>
      <c r="CX502" s="21"/>
      <c r="CY502" s="28"/>
    </row>
    <row r="503" spans="1:103" x14ac:dyDescent="0.2">
      <c r="A503" s="19" t="s">
        <v>459</v>
      </c>
      <c r="B503" s="24">
        <v>142</v>
      </c>
      <c r="C503" s="24">
        <v>143</v>
      </c>
      <c r="D503" s="25" t="s">
        <v>617</v>
      </c>
      <c r="E503" s="25" t="s">
        <v>77</v>
      </c>
      <c r="F503" s="21">
        <v>990053</v>
      </c>
      <c r="G503" s="22">
        <v>1350</v>
      </c>
      <c r="H503" s="22">
        <v>4290</v>
      </c>
      <c r="I503" s="22">
        <v>11</v>
      </c>
      <c r="J503" s="22">
        <v>0.1</v>
      </c>
      <c r="K503" s="22">
        <v>59.2</v>
      </c>
      <c r="L503" s="22">
        <v>23.9</v>
      </c>
      <c r="M503" s="22">
        <v>38.799999999999997</v>
      </c>
      <c r="N503" s="22">
        <v>11.1</v>
      </c>
      <c r="O503" s="22">
        <v>90.4</v>
      </c>
      <c r="P503" s="22">
        <v>0.97</v>
      </c>
      <c r="Q503" s="22">
        <v>10</v>
      </c>
      <c r="R503" s="22">
        <v>2450</v>
      </c>
      <c r="S503" s="22">
        <v>1.3</v>
      </c>
      <c r="T503" s="26">
        <v>4120</v>
      </c>
      <c r="U503" s="22">
        <v>1405</v>
      </c>
      <c r="V503" s="22">
        <v>425</v>
      </c>
      <c r="W503" s="22">
        <v>8.1</v>
      </c>
      <c r="X503" s="22">
        <v>2.8</v>
      </c>
      <c r="Y503" s="22">
        <v>149.5</v>
      </c>
      <c r="Z503" s="22">
        <v>4.8</v>
      </c>
      <c r="AA503" s="26" t="s">
        <v>97</v>
      </c>
      <c r="AB503" s="22">
        <v>3.2</v>
      </c>
      <c r="AC503" s="22">
        <v>10.95</v>
      </c>
      <c r="AD503" s="22">
        <v>67.099999999999994</v>
      </c>
      <c r="AE503" s="22">
        <v>0.12</v>
      </c>
      <c r="AF503" s="22">
        <v>2.4300000000000002</v>
      </c>
      <c r="AG503" s="22">
        <v>7.59</v>
      </c>
      <c r="AH503" s="22">
        <v>236</v>
      </c>
      <c r="AI503" s="22">
        <v>3.6</v>
      </c>
      <c r="AJ503" s="22">
        <v>264</v>
      </c>
      <c r="AK503" s="22">
        <v>11.8</v>
      </c>
      <c r="AL503" s="22">
        <v>31</v>
      </c>
      <c r="AM503" s="22">
        <v>12.8</v>
      </c>
      <c r="AN503" s="22">
        <v>1.7</v>
      </c>
      <c r="AO503" s="22">
        <v>11.2</v>
      </c>
      <c r="AP503" s="22">
        <v>31.1</v>
      </c>
      <c r="AQ503" s="22">
        <v>2.4500000000000002</v>
      </c>
      <c r="AR503" s="22">
        <v>0.3</v>
      </c>
      <c r="AS503" s="22">
        <v>0.71</v>
      </c>
      <c r="AT503" s="22">
        <v>3.0000000000000001E-3</v>
      </c>
      <c r="AU503" s="22">
        <v>0.17</v>
      </c>
      <c r="AV503" s="22">
        <v>1.88</v>
      </c>
      <c r="AW503" s="22">
        <v>6.38</v>
      </c>
      <c r="AX503" s="22">
        <v>2.4300000000000002</v>
      </c>
      <c r="AY503" s="22">
        <v>0.15</v>
      </c>
      <c r="AZ503" s="22">
        <v>24.7</v>
      </c>
      <c r="BA503" s="22">
        <v>95.97</v>
      </c>
      <c r="BB503" s="22" t="s">
        <v>78</v>
      </c>
      <c r="BC503" s="22" t="s">
        <v>78</v>
      </c>
      <c r="BD503" s="22" t="s">
        <v>78</v>
      </c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1"/>
      <c r="BR503" s="21"/>
      <c r="BS503" s="21"/>
      <c r="BT503" s="21"/>
      <c r="BU503" s="21"/>
      <c r="BV503" s="21"/>
      <c r="BW503" s="21"/>
      <c r="BX503" s="21"/>
      <c r="BY503" s="21"/>
      <c r="BZ503" s="21"/>
      <c r="CA503" s="21"/>
      <c r="CB503" s="21"/>
      <c r="CC503" s="21"/>
      <c r="CD503" s="21"/>
      <c r="CE503" s="21"/>
      <c r="CF503" s="21"/>
      <c r="CG503" s="21"/>
      <c r="CH503" s="21"/>
      <c r="CI503" s="21"/>
      <c r="CJ503" s="21"/>
      <c r="CK503" s="21"/>
      <c r="CL503" s="21"/>
      <c r="CM503" s="21"/>
      <c r="CN503" s="21"/>
      <c r="CO503" s="21"/>
      <c r="CP503" s="21"/>
      <c r="CQ503" s="21"/>
      <c r="CR503" s="21"/>
      <c r="CS503" s="21"/>
      <c r="CT503" s="21"/>
      <c r="CU503" s="21"/>
      <c r="CV503" s="21"/>
      <c r="CW503" s="21"/>
      <c r="CX503" s="21"/>
      <c r="CY503" s="28"/>
    </row>
    <row r="504" spans="1:103" x14ac:dyDescent="0.2">
      <c r="A504" s="19" t="s">
        <v>459</v>
      </c>
      <c r="B504" s="24">
        <v>143</v>
      </c>
      <c r="C504" s="24">
        <v>144</v>
      </c>
      <c r="D504" s="25" t="s">
        <v>618</v>
      </c>
      <c r="E504" s="25" t="s">
        <v>77</v>
      </c>
      <c r="F504" s="21">
        <v>990053</v>
      </c>
      <c r="G504" s="22">
        <v>1405</v>
      </c>
      <c r="H504" s="22">
        <v>1685</v>
      </c>
      <c r="I504" s="22">
        <v>34</v>
      </c>
      <c r="J504" s="22">
        <v>0.75</v>
      </c>
      <c r="K504" s="22">
        <v>32.799999999999997</v>
      </c>
      <c r="L504" s="22">
        <v>13.25</v>
      </c>
      <c r="M504" s="22">
        <v>22.5</v>
      </c>
      <c r="N504" s="22">
        <v>12.3</v>
      </c>
      <c r="O504" s="22">
        <v>53.8</v>
      </c>
      <c r="P504" s="22">
        <v>2.86</v>
      </c>
      <c r="Q504" s="22">
        <v>5.96</v>
      </c>
      <c r="R504" s="22">
        <v>894</v>
      </c>
      <c r="S504" s="22">
        <v>0.69</v>
      </c>
      <c r="T504" s="26">
        <v>2810</v>
      </c>
      <c r="U504" s="22">
        <v>664</v>
      </c>
      <c r="V504" s="22">
        <v>180.5</v>
      </c>
      <c r="W504" s="22">
        <v>39.9</v>
      </c>
      <c r="X504" s="22">
        <v>4.2</v>
      </c>
      <c r="Y504" s="22">
        <v>82.3</v>
      </c>
      <c r="Z504" s="22">
        <v>3.4</v>
      </c>
      <c r="AA504" s="26" t="s">
        <v>97</v>
      </c>
      <c r="AB504" s="22">
        <v>8.6</v>
      </c>
      <c r="AC504" s="22">
        <v>6.55</v>
      </c>
      <c r="AD504" s="22">
        <v>45</v>
      </c>
      <c r="AE504" s="22">
        <v>0.43</v>
      </c>
      <c r="AF504" s="22">
        <v>1.28</v>
      </c>
      <c r="AG504" s="22">
        <v>25.2</v>
      </c>
      <c r="AH504" s="22">
        <v>173</v>
      </c>
      <c r="AI504" s="22">
        <v>2.8</v>
      </c>
      <c r="AJ504" s="22">
        <v>143</v>
      </c>
      <c r="AK504" s="22">
        <v>6.18</v>
      </c>
      <c r="AL504" s="22">
        <v>159</v>
      </c>
      <c r="AM504" s="22">
        <v>22.1</v>
      </c>
      <c r="AN504" s="22">
        <v>4.75</v>
      </c>
      <c r="AO504" s="22">
        <v>10.7</v>
      </c>
      <c r="AP504" s="22">
        <v>25.4</v>
      </c>
      <c r="AQ504" s="22">
        <v>3.62</v>
      </c>
      <c r="AR504" s="22">
        <v>0.28000000000000003</v>
      </c>
      <c r="AS504" s="22">
        <v>3.07</v>
      </c>
      <c r="AT504" s="22">
        <v>5.0000000000000001E-3</v>
      </c>
      <c r="AU504" s="22">
        <v>0.67</v>
      </c>
      <c r="AV504" s="22">
        <v>1.56</v>
      </c>
      <c r="AW504" s="22">
        <v>2.25</v>
      </c>
      <c r="AX504" s="22">
        <v>1.2</v>
      </c>
      <c r="AY504" s="22">
        <v>0.16</v>
      </c>
      <c r="AZ504" s="22">
        <v>23.6</v>
      </c>
      <c r="BA504" s="22">
        <v>99.37</v>
      </c>
      <c r="BB504" s="22" t="s">
        <v>78</v>
      </c>
      <c r="BC504" s="22" t="s">
        <v>78</v>
      </c>
      <c r="BD504" s="22" t="s">
        <v>78</v>
      </c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1"/>
      <c r="BR504" s="21"/>
      <c r="BS504" s="21"/>
      <c r="BT504" s="21"/>
      <c r="BU504" s="21"/>
      <c r="BV504" s="21"/>
      <c r="BW504" s="21"/>
      <c r="BX504" s="21"/>
      <c r="BY504" s="21"/>
      <c r="BZ504" s="21"/>
      <c r="CA504" s="21"/>
      <c r="CB504" s="21"/>
      <c r="CC504" s="21"/>
      <c r="CD504" s="21"/>
      <c r="CE504" s="21"/>
      <c r="CF504" s="21"/>
      <c r="CG504" s="21"/>
      <c r="CH504" s="21"/>
      <c r="CI504" s="21"/>
      <c r="CJ504" s="21"/>
      <c r="CK504" s="21"/>
      <c r="CL504" s="21"/>
      <c r="CM504" s="21"/>
      <c r="CN504" s="21"/>
      <c r="CO504" s="21"/>
      <c r="CP504" s="21"/>
      <c r="CQ504" s="21"/>
      <c r="CR504" s="21"/>
      <c r="CS504" s="21"/>
      <c r="CT504" s="21"/>
      <c r="CU504" s="21"/>
      <c r="CV504" s="21"/>
      <c r="CW504" s="21"/>
      <c r="CX504" s="21"/>
      <c r="CY504" s="28"/>
    </row>
    <row r="505" spans="1:103" x14ac:dyDescent="0.2">
      <c r="A505" s="19" t="s">
        <v>459</v>
      </c>
      <c r="B505" s="24">
        <v>144</v>
      </c>
      <c r="C505" s="24">
        <v>145</v>
      </c>
      <c r="D505" s="25" t="s">
        <v>619</v>
      </c>
      <c r="E505" s="25" t="s">
        <v>77</v>
      </c>
      <c r="F505" s="21">
        <v>990053</v>
      </c>
      <c r="G505" s="22">
        <v>1390</v>
      </c>
      <c r="H505" s="22">
        <v>2410</v>
      </c>
      <c r="I505" s="22">
        <v>10</v>
      </c>
      <c r="J505" s="22">
        <v>7.0000000000000007E-2</v>
      </c>
      <c r="K505" s="22">
        <v>52.1</v>
      </c>
      <c r="L505" s="22">
        <v>19.850000000000001</v>
      </c>
      <c r="M505" s="22">
        <v>32.6</v>
      </c>
      <c r="N505" s="22">
        <v>15.7</v>
      </c>
      <c r="O505" s="22">
        <v>81.3</v>
      </c>
      <c r="P505" s="22">
        <v>1.6</v>
      </c>
      <c r="Q505" s="22">
        <v>8.4700000000000006</v>
      </c>
      <c r="R505" s="22">
        <v>1275</v>
      </c>
      <c r="S505" s="22">
        <v>0.77</v>
      </c>
      <c r="T505" s="26">
        <v>6040</v>
      </c>
      <c r="U505" s="22">
        <v>913</v>
      </c>
      <c r="V505" s="22">
        <v>258</v>
      </c>
      <c r="W505" s="22">
        <v>26.6</v>
      </c>
      <c r="X505" s="22">
        <v>3.4</v>
      </c>
      <c r="Y505" s="22">
        <v>116.5</v>
      </c>
      <c r="Z505" s="22">
        <v>6.1</v>
      </c>
      <c r="AA505" s="26" t="s">
        <v>97</v>
      </c>
      <c r="AB505" s="22">
        <v>7.1</v>
      </c>
      <c r="AC505" s="22">
        <v>9.82</v>
      </c>
      <c r="AD505" s="22">
        <v>68</v>
      </c>
      <c r="AE505" s="22">
        <v>0.37</v>
      </c>
      <c r="AF505" s="22">
        <v>1.96</v>
      </c>
      <c r="AG505" s="22">
        <v>19.55</v>
      </c>
      <c r="AH505" s="22">
        <v>171</v>
      </c>
      <c r="AI505" s="22">
        <v>5</v>
      </c>
      <c r="AJ505" s="22">
        <v>210</v>
      </c>
      <c r="AK505" s="22">
        <v>7.89</v>
      </c>
      <c r="AL505" s="22">
        <v>55</v>
      </c>
      <c r="AM505" s="22">
        <v>22.4</v>
      </c>
      <c r="AN505" s="22">
        <v>4.3600000000000003</v>
      </c>
      <c r="AO505" s="22">
        <v>9.33</v>
      </c>
      <c r="AP505" s="22">
        <v>26.8</v>
      </c>
      <c r="AQ505" s="22">
        <v>2.08</v>
      </c>
      <c r="AR505" s="22">
        <v>0.26</v>
      </c>
      <c r="AS505" s="22">
        <v>2.97</v>
      </c>
      <c r="AT505" s="22">
        <v>2E-3</v>
      </c>
      <c r="AU505" s="22">
        <v>0.57999999999999996</v>
      </c>
      <c r="AV505" s="22">
        <v>1.24</v>
      </c>
      <c r="AW505" s="22">
        <v>2.44</v>
      </c>
      <c r="AX505" s="22">
        <v>1.74</v>
      </c>
      <c r="AY505" s="22">
        <v>0.15</v>
      </c>
      <c r="AZ505" s="22">
        <v>22</v>
      </c>
      <c r="BA505" s="22">
        <v>96.35</v>
      </c>
      <c r="BB505" s="22" t="s">
        <v>78</v>
      </c>
      <c r="BC505" s="22" t="s">
        <v>78</v>
      </c>
      <c r="BD505" s="22" t="s">
        <v>78</v>
      </c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1"/>
      <c r="BR505" s="21"/>
      <c r="BS505" s="21"/>
      <c r="BT505" s="21"/>
      <c r="BU505" s="21"/>
      <c r="BV505" s="21"/>
      <c r="BW505" s="21"/>
      <c r="BX505" s="21"/>
      <c r="BY505" s="21"/>
      <c r="BZ505" s="21"/>
      <c r="CA505" s="21"/>
      <c r="CB505" s="21"/>
      <c r="CC505" s="21"/>
      <c r="CD505" s="21"/>
      <c r="CE505" s="21"/>
      <c r="CF505" s="21"/>
      <c r="CG505" s="21"/>
      <c r="CH505" s="21"/>
      <c r="CI505" s="21"/>
      <c r="CJ505" s="21"/>
      <c r="CK505" s="21"/>
      <c r="CL505" s="21"/>
      <c r="CM505" s="21"/>
      <c r="CN505" s="21"/>
      <c r="CO505" s="21"/>
      <c r="CP505" s="21"/>
      <c r="CQ505" s="21"/>
      <c r="CR505" s="21"/>
      <c r="CS505" s="21"/>
      <c r="CT505" s="21"/>
      <c r="CU505" s="21"/>
      <c r="CV505" s="21"/>
      <c r="CW505" s="21"/>
      <c r="CX505" s="21"/>
      <c r="CY505" s="28"/>
    </row>
    <row r="506" spans="1:103" x14ac:dyDescent="0.2">
      <c r="A506" s="19" t="s">
        <v>459</v>
      </c>
      <c r="B506" s="24">
        <v>145</v>
      </c>
      <c r="C506" s="24">
        <v>146</v>
      </c>
      <c r="D506" s="25" t="s">
        <v>620</v>
      </c>
      <c r="E506" s="25" t="s">
        <v>77</v>
      </c>
      <c r="F506" s="21">
        <v>990053</v>
      </c>
      <c r="G506" s="22">
        <v>1600</v>
      </c>
      <c r="H506" s="22">
        <v>2490</v>
      </c>
      <c r="I506" s="22">
        <v>15</v>
      </c>
      <c r="J506" s="22">
        <v>0.11</v>
      </c>
      <c r="K506" s="22">
        <v>61.4</v>
      </c>
      <c r="L506" s="22">
        <v>22.2</v>
      </c>
      <c r="M506" s="22">
        <v>41</v>
      </c>
      <c r="N506" s="22">
        <v>10.8</v>
      </c>
      <c r="O506" s="22">
        <v>96.3</v>
      </c>
      <c r="P506" s="22">
        <v>2.37</v>
      </c>
      <c r="Q506" s="22">
        <v>9.94</v>
      </c>
      <c r="R506" s="22">
        <v>1280</v>
      </c>
      <c r="S506" s="22">
        <v>0.9</v>
      </c>
      <c r="T506" s="26">
        <v>10050</v>
      </c>
      <c r="U506" s="22">
        <v>1080</v>
      </c>
      <c r="V506" s="22">
        <v>282</v>
      </c>
      <c r="W506" s="22">
        <v>6.8</v>
      </c>
      <c r="X506" s="22">
        <v>5.5</v>
      </c>
      <c r="Y506" s="22">
        <v>145.5</v>
      </c>
      <c r="Z506" s="22">
        <v>8.6</v>
      </c>
      <c r="AA506" s="26" t="s">
        <v>97</v>
      </c>
      <c r="AB506" s="22">
        <v>10.5</v>
      </c>
      <c r="AC506" s="22">
        <v>11.8</v>
      </c>
      <c r="AD506" s="22">
        <v>79.3</v>
      </c>
      <c r="AE506" s="22">
        <v>0.34</v>
      </c>
      <c r="AF506" s="22">
        <v>1.96</v>
      </c>
      <c r="AG506" s="22">
        <v>31.1</v>
      </c>
      <c r="AH506" s="22">
        <v>332</v>
      </c>
      <c r="AI506" s="22">
        <v>5.5</v>
      </c>
      <c r="AJ506" s="22">
        <v>250</v>
      </c>
      <c r="AK506" s="22">
        <v>7.97</v>
      </c>
      <c r="AL506" s="22">
        <v>72</v>
      </c>
      <c r="AM506" s="22">
        <v>12.1</v>
      </c>
      <c r="AN506" s="22">
        <v>1.46</v>
      </c>
      <c r="AO506" s="22">
        <v>9.18</v>
      </c>
      <c r="AP506" s="22">
        <v>34.299999999999997</v>
      </c>
      <c r="AQ506" s="22">
        <v>2.23</v>
      </c>
      <c r="AR506" s="22">
        <v>0.5</v>
      </c>
      <c r="AS506" s="22">
        <v>0.4</v>
      </c>
      <c r="AT506" s="22">
        <v>2E-3</v>
      </c>
      <c r="AU506" s="22">
        <v>0.53</v>
      </c>
      <c r="AV506" s="22">
        <v>1.24</v>
      </c>
      <c r="AW506" s="22">
        <v>2.83</v>
      </c>
      <c r="AX506" s="22">
        <v>1.98</v>
      </c>
      <c r="AY506" s="22">
        <v>0.17</v>
      </c>
      <c r="AZ506" s="22">
        <v>29.4</v>
      </c>
      <c r="BA506" s="22">
        <v>96.32</v>
      </c>
      <c r="BB506" s="22" t="s">
        <v>78</v>
      </c>
      <c r="BC506" s="22" t="s">
        <v>78</v>
      </c>
      <c r="BD506" s="22" t="s">
        <v>78</v>
      </c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1"/>
      <c r="BR506" s="21"/>
      <c r="BS506" s="21"/>
      <c r="BT506" s="21"/>
      <c r="BU506" s="21"/>
      <c r="BV506" s="21"/>
      <c r="BW506" s="21"/>
      <c r="BX506" s="21"/>
      <c r="BY506" s="21"/>
      <c r="BZ506" s="21"/>
      <c r="CA506" s="21"/>
      <c r="CB506" s="21"/>
      <c r="CC506" s="21"/>
      <c r="CD506" s="21"/>
      <c r="CE506" s="21"/>
      <c r="CF506" s="21"/>
      <c r="CG506" s="21"/>
      <c r="CH506" s="21"/>
      <c r="CI506" s="21"/>
      <c r="CJ506" s="21"/>
      <c r="CK506" s="21"/>
      <c r="CL506" s="21"/>
      <c r="CM506" s="21"/>
      <c r="CN506" s="21"/>
      <c r="CO506" s="21"/>
      <c r="CP506" s="21"/>
      <c r="CQ506" s="21"/>
      <c r="CR506" s="21"/>
      <c r="CS506" s="21"/>
      <c r="CT506" s="21"/>
      <c r="CU506" s="21"/>
      <c r="CV506" s="21"/>
      <c r="CW506" s="21"/>
      <c r="CX506" s="21"/>
      <c r="CY506" s="28"/>
    </row>
    <row r="507" spans="1:103" x14ac:dyDescent="0.2">
      <c r="A507" s="19" t="s">
        <v>459</v>
      </c>
      <c r="B507" s="2" t="s">
        <v>136</v>
      </c>
      <c r="C507" s="2"/>
      <c r="D507" s="27" t="s">
        <v>621</v>
      </c>
      <c r="E507" s="27" t="s">
        <v>107</v>
      </c>
      <c r="F507" s="21">
        <v>990053</v>
      </c>
      <c r="G507" s="22">
        <v>7610</v>
      </c>
      <c r="H507" s="22">
        <v>8130</v>
      </c>
      <c r="I507" s="22">
        <v>49</v>
      </c>
      <c r="J507" s="22">
        <v>2.14</v>
      </c>
      <c r="K507" s="22">
        <v>36.200000000000003</v>
      </c>
      <c r="L507" s="22">
        <v>9.4</v>
      </c>
      <c r="M507" s="22">
        <v>39.5</v>
      </c>
      <c r="N507" s="22">
        <v>9.6999999999999993</v>
      </c>
      <c r="O507" s="22">
        <v>91.5</v>
      </c>
      <c r="P507" s="22">
        <v>0.64</v>
      </c>
      <c r="Q507" s="22">
        <v>4.71</v>
      </c>
      <c r="R507" s="22">
        <v>6540</v>
      </c>
      <c r="S507" s="22">
        <v>0.62</v>
      </c>
      <c r="T507" s="22">
        <v>330</v>
      </c>
      <c r="U507" s="22">
        <v>1705</v>
      </c>
      <c r="V507" s="22">
        <v>705</v>
      </c>
      <c r="W507" s="22">
        <v>50.1</v>
      </c>
      <c r="X507" s="22">
        <v>6.6</v>
      </c>
      <c r="Y507" s="22">
        <v>161.5</v>
      </c>
      <c r="Z507" s="22">
        <v>4.2</v>
      </c>
      <c r="AA507" s="26" t="s">
        <v>97</v>
      </c>
      <c r="AB507" s="22">
        <v>1.5</v>
      </c>
      <c r="AC507" s="22">
        <v>9.11</v>
      </c>
      <c r="AD507" s="22">
        <v>261</v>
      </c>
      <c r="AE507" s="22">
        <v>0.25</v>
      </c>
      <c r="AF507" s="22">
        <v>1.04</v>
      </c>
      <c r="AG507" s="22">
        <v>2.57</v>
      </c>
      <c r="AH507" s="22">
        <v>45</v>
      </c>
      <c r="AI507" s="22">
        <v>2.2999999999999998</v>
      </c>
      <c r="AJ507" s="22">
        <v>112.5</v>
      </c>
      <c r="AK507" s="22">
        <v>5.68</v>
      </c>
      <c r="AL507" s="22">
        <v>30</v>
      </c>
      <c r="AM507" s="22">
        <v>24.7</v>
      </c>
      <c r="AN507" s="22">
        <v>7.14</v>
      </c>
      <c r="AO507" s="22">
        <v>8.61</v>
      </c>
      <c r="AP507" s="22">
        <v>21.9</v>
      </c>
      <c r="AQ507" s="22">
        <v>3.8</v>
      </c>
      <c r="AR507" s="22">
        <v>3.34</v>
      </c>
      <c r="AS507" s="22">
        <v>0.91</v>
      </c>
      <c r="AT507" s="22">
        <v>7.0000000000000001E-3</v>
      </c>
      <c r="AU507" s="22">
        <v>0.39</v>
      </c>
      <c r="AV507" s="22">
        <v>1.19</v>
      </c>
      <c r="AW507" s="22">
        <v>0.41</v>
      </c>
      <c r="AX507" s="22">
        <v>1.9</v>
      </c>
      <c r="AY507" s="22">
        <v>0.86</v>
      </c>
      <c r="AZ507" s="22">
        <v>23.5</v>
      </c>
      <c r="BA507" s="22">
        <v>98.66</v>
      </c>
      <c r="BB507" s="22"/>
      <c r="BC507" s="22"/>
      <c r="BD507" s="22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1"/>
      <c r="BR507" s="21"/>
      <c r="BS507" s="21"/>
      <c r="BT507" s="21"/>
      <c r="BU507" s="21"/>
      <c r="BV507" s="21"/>
      <c r="BW507" s="21"/>
      <c r="BX507" s="21"/>
      <c r="BY507" s="21"/>
      <c r="BZ507" s="21"/>
      <c r="CA507" s="21"/>
      <c r="CB507" s="21"/>
      <c r="CC507" s="21"/>
      <c r="CD507" s="21"/>
      <c r="CE507" s="21"/>
      <c r="CF507" s="21"/>
      <c r="CG507" s="21"/>
      <c r="CH507" s="21"/>
      <c r="CI507" s="21"/>
      <c r="CJ507" s="21"/>
      <c r="CK507" s="21"/>
      <c r="CL507" s="21"/>
      <c r="CM507" s="21"/>
      <c r="CN507" s="21"/>
      <c r="CO507" s="21"/>
      <c r="CP507" s="21"/>
      <c r="CQ507" s="21"/>
      <c r="CR507" s="21"/>
      <c r="CS507" s="21"/>
      <c r="CT507" s="21"/>
      <c r="CU507" s="21"/>
      <c r="CV507" s="21"/>
      <c r="CW507" s="21"/>
      <c r="CX507" s="21"/>
      <c r="CY507" s="28"/>
    </row>
    <row r="508" spans="1:103" x14ac:dyDescent="0.2">
      <c r="A508" s="19" t="s">
        <v>459</v>
      </c>
      <c r="B508" s="24">
        <v>146</v>
      </c>
      <c r="C508" s="24">
        <v>147</v>
      </c>
      <c r="D508" s="25" t="s">
        <v>622</v>
      </c>
      <c r="E508" s="25" t="s">
        <v>77</v>
      </c>
      <c r="F508" s="21">
        <v>990053</v>
      </c>
      <c r="G508" s="22">
        <v>2750</v>
      </c>
      <c r="H508" s="22">
        <v>1505</v>
      </c>
      <c r="I508" s="22">
        <v>17</v>
      </c>
      <c r="J508" s="22">
        <v>1.54</v>
      </c>
      <c r="K508" s="22">
        <v>33.4</v>
      </c>
      <c r="L508" s="22">
        <v>12.85</v>
      </c>
      <c r="M508" s="22">
        <v>22.1</v>
      </c>
      <c r="N508" s="22">
        <v>21.2</v>
      </c>
      <c r="O508" s="22">
        <v>55.2</v>
      </c>
      <c r="P508" s="22">
        <v>0.91</v>
      </c>
      <c r="Q508" s="22">
        <v>5.45</v>
      </c>
      <c r="R508" s="22">
        <v>769</v>
      </c>
      <c r="S508" s="22">
        <v>0.56999999999999995</v>
      </c>
      <c r="T508" s="26">
        <v>2900</v>
      </c>
      <c r="U508" s="22">
        <v>598</v>
      </c>
      <c r="V508" s="22">
        <v>163.5</v>
      </c>
      <c r="W508" s="22">
        <v>90.2</v>
      </c>
      <c r="X508" s="22">
        <v>1.9</v>
      </c>
      <c r="Y508" s="22">
        <v>76.2</v>
      </c>
      <c r="Z508" s="22">
        <v>1.7</v>
      </c>
      <c r="AA508" s="22">
        <v>8380</v>
      </c>
      <c r="AB508" s="22">
        <v>7.1</v>
      </c>
      <c r="AC508" s="22">
        <v>6.11</v>
      </c>
      <c r="AD508" s="22">
        <v>49.7</v>
      </c>
      <c r="AE508" s="22">
        <v>0.25</v>
      </c>
      <c r="AF508" s="22">
        <v>1.21</v>
      </c>
      <c r="AG508" s="22">
        <v>23.3</v>
      </c>
      <c r="AH508" s="22">
        <v>185</v>
      </c>
      <c r="AI508" s="22">
        <v>2.5</v>
      </c>
      <c r="AJ508" s="22">
        <v>136</v>
      </c>
      <c r="AK508" s="22">
        <v>5.51</v>
      </c>
      <c r="AL508" s="22">
        <v>42</v>
      </c>
      <c r="AM508" s="22">
        <v>29.7</v>
      </c>
      <c r="AN508" s="22">
        <v>7.37</v>
      </c>
      <c r="AO508" s="22">
        <v>10.8</v>
      </c>
      <c r="AP508" s="22">
        <v>19.95</v>
      </c>
      <c r="AQ508" s="22">
        <v>3.2</v>
      </c>
      <c r="AR508" s="22">
        <v>0.22</v>
      </c>
      <c r="AS508" s="22">
        <v>5.69</v>
      </c>
      <c r="AT508" s="22">
        <v>2E-3</v>
      </c>
      <c r="AU508" s="22">
        <v>0.41</v>
      </c>
      <c r="AV508" s="22">
        <v>1.26</v>
      </c>
      <c r="AW508" s="22">
        <v>2.63</v>
      </c>
      <c r="AX508" s="22">
        <v>0.99</v>
      </c>
      <c r="AY508" s="22">
        <v>0.32</v>
      </c>
      <c r="AZ508" s="22">
        <v>16.45</v>
      </c>
      <c r="BA508" s="22">
        <v>98.99</v>
      </c>
      <c r="BB508" s="22" t="s">
        <v>78</v>
      </c>
      <c r="BC508" s="22" t="s">
        <v>78</v>
      </c>
      <c r="BD508" s="22" t="s">
        <v>78</v>
      </c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1"/>
      <c r="BR508" s="21"/>
      <c r="BS508" s="21"/>
      <c r="BT508" s="21"/>
      <c r="BU508" s="21"/>
      <c r="BV508" s="21"/>
      <c r="BW508" s="21"/>
      <c r="BX508" s="21"/>
      <c r="BY508" s="21"/>
      <c r="BZ508" s="21"/>
      <c r="CA508" s="21"/>
      <c r="CB508" s="21"/>
      <c r="CC508" s="21"/>
      <c r="CD508" s="21"/>
      <c r="CE508" s="21"/>
      <c r="CF508" s="21"/>
      <c r="CG508" s="21"/>
      <c r="CH508" s="21"/>
      <c r="CI508" s="21"/>
      <c r="CJ508" s="21"/>
      <c r="CK508" s="21"/>
      <c r="CL508" s="21"/>
      <c r="CM508" s="21"/>
      <c r="CN508" s="21"/>
      <c r="CO508" s="21"/>
      <c r="CP508" s="21"/>
      <c r="CQ508" s="21"/>
      <c r="CR508" s="21"/>
      <c r="CS508" s="21"/>
      <c r="CT508" s="21"/>
      <c r="CU508" s="21"/>
      <c r="CV508" s="21"/>
      <c r="CW508" s="21"/>
      <c r="CX508" s="21"/>
      <c r="CY508" s="28"/>
    </row>
    <row r="509" spans="1:103" x14ac:dyDescent="0.2">
      <c r="A509" s="19" t="s">
        <v>459</v>
      </c>
      <c r="B509" s="24">
        <v>147</v>
      </c>
      <c r="C509" s="24">
        <v>148</v>
      </c>
      <c r="D509" s="25" t="s">
        <v>623</v>
      </c>
      <c r="E509" s="25" t="s">
        <v>77</v>
      </c>
      <c r="F509" s="21">
        <v>990054</v>
      </c>
      <c r="G509" s="26" t="s">
        <v>97</v>
      </c>
      <c r="H509" s="22">
        <v>3890</v>
      </c>
      <c r="I509" s="22" t="s">
        <v>79</v>
      </c>
      <c r="J509" s="22">
        <v>0.06</v>
      </c>
      <c r="K509" s="22">
        <v>75.8</v>
      </c>
      <c r="L509" s="22">
        <v>25.3</v>
      </c>
      <c r="M509" s="22">
        <v>53.2</v>
      </c>
      <c r="N509" s="22">
        <v>6.5</v>
      </c>
      <c r="O509" s="22">
        <v>127.5</v>
      </c>
      <c r="P509" s="22">
        <v>0.35</v>
      </c>
      <c r="Q509" s="22">
        <v>11.9</v>
      </c>
      <c r="R509" s="22">
        <v>2180</v>
      </c>
      <c r="S509" s="22">
        <v>1.1599999999999999</v>
      </c>
      <c r="T509" s="22">
        <v>1090</v>
      </c>
      <c r="U509" s="22">
        <v>1495</v>
      </c>
      <c r="V509" s="22">
        <v>412</v>
      </c>
      <c r="W509" s="22">
        <v>3.3</v>
      </c>
      <c r="X509" s="22">
        <v>2.6</v>
      </c>
      <c r="Y509" s="22">
        <v>192.5</v>
      </c>
      <c r="Z509" s="22">
        <v>2.4</v>
      </c>
      <c r="AA509" s="26" t="s">
        <v>97</v>
      </c>
      <c r="AB509" s="22">
        <v>0.8</v>
      </c>
      <c r="AC509" s="22">
        <v>15.2</v>
      </c>
      <c r="AD509" s="22">
        <v>37.9</v>
      </c>
      <c r="AE509" s="22">
        <v>0.17</v>
      </c>
      <c r="AF509" s="22">
        <v>2.4500000000000002</v>
      </c>
      <c r="AG509" s="22">
        <v>5.79</v>
      </c>
      <c r="AH509" s="22">
        <v>159</v>
      </c>
      <c r="AI509" s="22">
        <v>1.3</v>
      </c>
      <c r="AJ509" s="22">
        <v>296</v>
      </c>
      <c r="AK509" s="22">
        <v>10.8</v>
      </c>
      <c r="AL509" s="22">
        <v>16</v>
      </c>
      <c r="AM509" s="22">
        <v>8.18</v>
      </c>
      <c r="AN509" s="22">
        <v>0.42</v>
      </c>
      <c r="AO509" s="22">
        <v>4.45</v>
      </c>
      <c r="AP509" s="22">
        <v>42.1</v>
      </c>
      <c r="AQ509" s="22">
        <v>0.82</v>
      </c>
      <c r="AR509" s="22">
        <v>0.21</v>
      </c>
      <c r="AS509" s="22">
        <v>0.13</v>
      </c>
      <c r="AT509" s="22" t="s">
        <v>83</v>
      </c>
      <c r="AU509" s="22">
        <v>0.27</v>
      </c>
      <c r="AV509" s="22">
        <v>1.22</v>
      </c>
      <c r="AW509" s="22">
        <v>4.6100000000000003</v>
      </c>
      <c r="AX509" s="22">
        <v>2.96</v>
      </c>
      <c r="AY509" s="22">
        <v>1.1000000000000001</v>
      </c>
      <c r="AZ509" s="22">
        <v>31.8</v>
      </c>
      <c r="BA509" s="22">
        <v>98.27</v>
      </c>
      <c r="BB509" s="22" t="s">
        <v>78</v>
      </c>
      <c r="BC509" s="22" t="s">
        <v>78</v>
      </c>
      <c r="BD509" s="22" t="s">
        <v>78</v>
      </c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1"/>
      <c r="BR509" s="21"/>
      <c r="BS509" s="21"/>
      <c r="BT509" s="21"/>
      <c r="BU509" s="21"/>
      <c r="BV509" s="21"/>
      <c r="BW509" s="21"/>
      <c r="BX509" s="21"/>
      <c r="BY509" s="21"/>
      <c r="BZ509" s="21"/>
      <c r="CA509" s="21"/>
      <c r="CB509" s="21"/>
      <c r="CC509" s="21"/>
      <c r="CD509" s="21"/>
      <c r="CE509" s="21"/>
      <c r="CF509" s="21"/>
      <c r="CG509" s="21"/>
      <c r="CH509" s="21"/>
      <c r="CI509" s="21"/>
      <c r="CJ509" s="21"/>
      <c r="CK509" s="21"/>
      <c r="CL509" s="21"/>
      <c r="CM509" s="21"/>
      <c r="CN509" s="21"/>
      <c r="CO509" s="21"/>
      <c r="CP509" s="21"/>
      <c r="CQ509" s="21"/>
      <c r="CR509" s="21"/>
      <c r="CS509" s="21"/>
      <c r="CT509" s="21"/>
      <c r="CU509" s="21"/>
      <c r="CV509" s="21"/>
      <c r="CW509" s="21"/>
      <c r="CX509" s="21"/>
      <c r="CY509" s="28"/>
    </row>
    <row r="510" spans="1:103" x14ac:dyDescent="0.2">
      <c r="A510" s="19" t="s">
        <v>459</v>
      </c>
      <c r="B510" s="3" t="s">
        <v>87</v>
      </c>
      <c r="C510" s="3"/>
      <c r="D510" s="33" t="s">
        <v>624</v>
      </c>
      <c r="E510" s="33" t="s">
        <v>89</v>
      </c>
      <c r="F510" s="21">
        <v>990054</v>
      </c>
      <c r="G510" s="22">
        <v>8.4</v>
      </c>
      <c r="H510" s="22">
        <v>5.5</v>
      </c>
      <c r="I510" s="22">
        <v>28</v>
      </c>
      <c r="J510" s="22">
        <v>0.04</v>
      </c>
      <c r="K510" s="22">
        <v>0.19</v>
      </c>
      <c r="L510" s="22">
        <v>0.05</v>
      </c>
      <c r="M510" s="22">
        <v>0.08</v>
      </c>
      <c r="N510" s="22">
        <v>0.4</v>
      </c>
      <c r="O510" s="22">
        <v>0.23</v>
      </c>
      <c r="P510" s="22">
        <v>0.12</v>
      </c>
      <c r="Q510" s="22">
        <v>0.03</v>
      </c>
      <c r="R510" s="22">
        <v>3.5</v>
      </c>
      <c r="S510" s="22" t="s">
        <v>78</v>
      </c>
      <c r="T510" s="22">
        <v>0.45</v>
      </c>
      <c r="U510" s="22">
        <v>2.4</v>
      </c>
      <c r="V510" s="22">
        <v>0.55000000000000004</v>
      </c>
      <c r="W510" s="22">
        <v>0.3</v>
      </c>
      <c r="X510" s="22" t="s">
        <v>90</v>
      </c>
      <c r="Y510" s="22">
        <v>0.47</v>
      </c>
      <c r="Z510" s="22" t="s">
        <v>90</v>
      </c>
      <c r="AA510" s="22">
        <v>20.399999999999999</v>
      </c>
      <c r="AB510" s="22">
        <v>0.1</v>
      </c>
      <c r="AC510" s="22">
        <v>0.02</v>
      </c>
      <c r="AD510" s="22">
        <v>0.22</v>
      </c>
      <c r="AE510" s="22" t="s">
        <v>78</v>
      </c>
      <c r="AF510" s="22" t="s">
        <v>78</v>
      </c>
      <c r="AG510" s="22" t="s">
        <v>85</v>
      </c>
      <c r="AH510" s="22" t="s">
        <v>79</v>
      </c>
      <c r="AI510" s="22">
        <v>1.3</v>
      </c>
      <c r="AJ510" s="22">
        <v>0.9</v>
      </c>
      <c r="AK510" s="22">
        <v>0.08</v>
      </c>
      <c r="AL510" s="22">
        <v>5</v>
      </c>
      <c r="AM510" s="22">
        <v>98.9</v>
      </c>
      <c r="AN510" s="22">
        <v>0.08</v>
      </c>
      <c r="AO510" s="22">
        <v>1.42</v>
      </c>
      <c r="AP510" s="22">
        <v>0.1</v>
      </c>
      <c r="AQ510" s="22">
        <v>0.05</v>
      </c>
      <c r="AR510" s="22">
        <v>0.03</v>
      </c>
      <c r="AS510" s="22">
        <v>0.02</v>
      </c>
      <c r="AT510" s="22">
        <v>2E-3</v>
      </c>
      <c r="AU510" s="22">
        <v>0.01</v>
      </c>
      <c r="AV510" s="22">
        <v>0.01</v>
      </c>
      <c r="AW510" s="22">
        <v>0.01</v>
      </c>
      <c r="AX510" s="22" t="s">
        <v>78</v>
      </c>
      <c r="AY510" s="22" t="s">
        <v>78</v>
      </c>
      <c r="AZ510" s="22">
        <v>0.06</v>
      </c>
      <c r="BA510" s="22">
        <v>100.69</v>
      </c>
      <c r="BB510" s="22" t="s">
        <v>78</v>
      </c>
      <c r="BC510" s="22" t="s">
        <v>78</v>
      </c>
      <c r="BD510" s="22" t="s">
        <v>78</v>
      </c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1"/>
      <c r="BR510" s="21"/>
      <c r="BS510" s="21"/>
      <c r="BT510" s="21"/>
      <c r="BU510" s="21"/>
      <c r="BV510" s="21"/>
      <c r="BW510" s="21"/>
      <c r="BX510" s="21"/>
      <c r="BY510" s="21"/>
      <c r="BZ510" s="21"/>
      <c r="CA510" s="21"/>
      <c r="CB510" s="21"/>
      <c r="CC510" s="21"/>
      <c r="CD510" s="21"/>
      <c r="CE510" s="21"/>
      <c r="CF510" s="21"/>
      <c r="CG510" s="21"/>
      <c r="CH510" s="21"/>
      <c r="CI510" s="21"/>
      <c r="CJ510" s="21"/>
      <c r="CK510" s="21"/>
      <c r="CL510" s="21"/>
      <c r="CM510" s="21"/>
      <c r="CN510" s="21"/>
      <c r="CO510" s="21"/>
      <c r="CP510" s="21"/>
      <c r="CQ510" s="21"/>
      <c r="CR510" s="21"/>
      <c r="CS510" s="21"/>
      <c r="CT510" s="21"/>
      <c r="CU510" s="21"/>
      <c r="CV510" s="21"/>
      <c r="CW510" s="21"/>
      <c r="CX510" s="21"/>
      <c r="CY510" s="28"/>
    </row>
    <row r="511" spans="1:103" x14ac:dyDescent="0.2">
      <c r="A511" s="19" t="s">
        <v>459</v>
      </c>
      <c r="B511" s="24">
        <v>148</v>
      </c>
      <c r="C511" s="24">
        <v>149</v>
      </c>
      <c r="D511" s="25" t="s">
        <v>625</v>
      </c>
      <c r="E511" s="25" t="s">
        <v>77</v>
      </c>
      <c r="F511" s="21">
        <v>990054</v>
      </c>
      <c r="G511" s="22">
        <v>3670</v>
      </c>
      <c r="H511" s="22">
        <v>2730</v>
      </c>
      <c r="I511" s="22">
        <v>9</v>
      </c>
      <c r="J511" s="22">
        <v>0.05</v>
      </c>
      <c r="K511" s="22">
        <v>67.099999999999994</v>
      </c>
      <c r="L511" s="22">
        <v>25</v>
      </c>
      <c r="M511" s="22">
        <v>40.700000000000003</v>
      </c>
      <c r="N511" s="22">
        <v>10.9</v>
      </c>
      <c r="O511" s="22">
        <v>101.5</v>
      </c>
      <c r="P511" s="22">
        <v>1.72</v>
      </c>
      <c r="Q511" s="22">
        <v>10.85</v>
      </c>
      <c r="R511" s="22">
        <v>1435</v>
      </c>
      <c r="S511" s="22">
        <v>1.03</v>
      </c>
      <c r="T511" s="26">
        <v>4120</v>
      </c>
      <c r="U511" s="22">
        <v>1105</v>
      </c>
      <c r="V511" s="22">
        <v>297</v>
      </c>
      <c r="W511" s="22">
        <v>3.2</v>
      </c>
      <c r="X511" s="22">
        <v>3.1</v>
      </c>
      <c r="Y511" s="22">
        <v>147</v>
      </c>
      <c r="Z511" s="22">
        <v>6.9</v>
      </c>
      <c r="AA511" s="26" t="s">
        <v>97</v>
      </c>
      <c r="AB511" s="22">
        <v>4.5</v>
      </c>
      <c r="AC511" s="22">
        <v>12.8</v>
      </c>
      <c r="AD511" s="22">
        <v>36.799999999999997</v>
      </c>
      <c r="AE511" s="22">
        <v>0.25</v>
      </c>
      <c r="AF511" s="22">
        <v>2.39</v>
      </c>
      <c r="AG511" s="22">
        <v>18.75</v>
      </c>
      <c r="AH511" s="22">
        <v>363</v>
      </c>
      <c r="AI511" s="22">
        <v>2.9</v>
      </c>
      <c r="AJ511" s="22">
        <v>282</v>
      </c>
      <c r="AK511" s="22">
        <v>11</v>
      </c>
      <c r="AL511" s="22">
        <v>56</v>
      </c>
      <c r="AM511" s="22">
        <v>8.5500000000000007</v>
      </c>
      <c r="AN511" s="22">
        <v>0.89</v>
      </c>
      <c r="AO511" s="22">
        <v>6.81</v>
      </c>
      <c r="AP511" s="22">
        <v>42</v>
      </c>
      <c r="AQ511" s="22">
        <v>1.32</v>
      </c>
      <c r="AR511" s="22">
        <v>0.38</v>
      </c>
      <c r="AS511" s="22">
        <v>0.28999999999999998</v>
      </c>
      <c r="AT511" s="22" t="s">
        <v>83</v>
      </c>
      <c r="AU511" s="22">
        <v>0.37</v>
      </c>
      <c r="AV511" s="22">
        <v>1.39</v>
      </c>
      <c r="AW511" s="22">
        <v>3.13</v>
      </c>
      <c r="AX511" s="22">
        <v>2.17</v>
      </c>
      <c r="AY511" s="22">
        <v>0.41</v>
      </c>
      <c r="AZ511" s="22">
        <v>31.7</v>
      </c>
      <c r="BA511" s="22">
        <v>99.41</v>
      </c>
      <c r="BB511" s="22" t="s">
        <v>78</v>
      </c>
      <c r="BC511" s="22" t="s">
        <v>78</v>
      </c>
      <c r="BD511" s="22" t="s">
        <v>78</v>
      </c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1"/>
      <c r="BR511" s="21"/>
      <c r="BS511" s="21"/>
      <c r="BT511" s="21"/>
      <c r="BU511" s="21"/>
      <c r="BV511" s="21"/>
      <c r="BW511" s="21"/>
      <c r="BX511" s="21"/>
      <c r="BY511" s="21"/>
      <c r="BZ511" s="21"/>
      <c r="CA511" s="21"/>
      <c r="CB511" s="21"/>
      <c r="CC511" s="21"/>
      <c r="CD511" s="21"/>
      <c r="CE511" s="21"/>
      <c r="CF511" s="21"/>
      <c r="CG511" s="21"/>
      <c r="CH511" s="21"/>
      <c r="CI511" s="21"/>
      <c r="CJ511" s="21"/>
      <c r="CK511" s="21"/>
      <c r="CL511" s="21"/>
      <c r="CM511" s="21"/>
      <c r="CN511" s="21"/>
      <c r="CO511" s="21"/>
      <c r="CP511" s="21"/>
      <c r="CQ511" s="21"/>
      <c r="CR511" s="21"/>
      <c r="CS511" s="21"/>
      <c r="CT511" s="21"/>
      <c r="CU511" s="21"/>
      <c r="CV511" s="21"/>
      <c r="CW511" s="21"/>
      <c r="CX511" s="21"/>
      <c r="CY511" s="28"/>
    </row>
    <row r="512" spans="1:103" x14ac:dyDescent="0.2">
      <c r="A512" s="19" t="s">
        <v>459</v>
      </c>
      <c r="B512" s="24">
        <v>149</v>
      </c>
      <c r="C512" s="24">
        <v>150</v>
      </c>
      <c r="D512" s="25" t="s">
        <v>626</v>
      </c>
      <c r="E512" s="25" t="s">
        <v>77</v>
      </c>
      <c r="F512" s="21">
        <v>990054</v>
      </c>
      <c r="G512" s="22">
        <v>4260</v>
      </c>
      <c r="H512" s="22">
        <v>3530</v>
      </c>
      <c r="I512" s="22" t="s">
        <v>79</v>
      </c>
      <c r="J512" s="22">
        <v>0.12</v>
      </c>
      <c r="K512" s="22">
        <v>55.9</v>
      </c>
      <c r="L512" s="22">
        <v>18.850000000000001</v>
      </c>
      <c r="M512" s="22">
        <v>40.4</v>
      </c>
      <c r="N512" s="22">
        <v>8.4</v>
      </c>
      <c r="O512" s="22">
        <v>97</v>
      </c>
      <c r="P512" s="22">
        <v>0.37</v>
      </c>
      <c r="Q512" s="22">
        <v>8.32</v>
      </c>
      <c r="R512" s="22">
        <v>2260</v>
      </c>
      <c r="S512" s="22">
        <v>0.98</v>
      </c>
      <c r="T512" s="22">
        <v>523</v>
      </c>
      <c r="U512" s="22">
        <v>1215</v>
      </c>
      <c r="V512" s="22">
        <v>359</v>
      </c>
      <c r="W512" s="22">
        <v>5</v>
      </c>
      <c r="X512" s="22">
        <v>2.8</v>
      </c>
      <c r="Y512" s="22">
        <v>158</v>
      </c>
      <c r="Z512" s="22">
        <v>1.5</v>
      </c>
      <c r="AA512" s="26" t="s">
        <v>97</v>
      </c>
      <c r="AB512" s="22">
        <v>0.2</v>
      </c>
      <c r="AC512" s="22">
        <v>11.5</v>
      </c>
      <c r="AD512" s="22">
        <v>31.6</v>
      </c>
      <c r="AE512" s="22">
        <v>0.22</v>
      </c>
      <c r="AF512" s="22">
        <v>1.86</v>
      </c>
      <c r="AG512" s="22">
        <v>2.58</v>
      </c>
      <c r="AH512" s="22">
        <v>480</v>
      </c>
      <c r="AI512" s="22">
        <v>1</v>
      </c>
      <c r="AJ512" s="22">
        <v>212</v>
      </c>
      <c r="AK512" s="22">
        <v>9.14</v>
      </c>
      <c r="AL512" s="22">
        <v>16</v>
      </c>
      <c r="AM512" s="22">
        <v>9.4700000000000006</v>
      </c>
      <c r="AN512" s="22">
        <v>0.49</v>
      </c>
      <c r="AO512" s="22">
        <v>10.95</v>
      </c>
      <c r="AP512" s="22">
        <v>36.700000000000003</v>
      </c>
      <c r="AQ512" s="22">
        <v>0.97</v>
      </c>
      <c r="AR512" s="22">
        <v>0.15</v>
      </c>
      <c r="AS512" s="22">
        <v>0.1</v>
      </c>
      <c r="AT512" s="22" t="s">
        <v>83</v>
      </c>
      <c r="AU512" s="22">
        <v>0.34</v>
      </c>
      <c r="AV512" s="22">
        <v>1.24</v>
      </c>
      <c r="AW512" s="22">
        <v>2.73</v>
      </c>
      <c r="AX512" s="22">
        <v>2.78</v>
      </c>
      <c r="AY512" s="22">
        <v>0.48</v>
      </c>
      <c r="AZ512" s="22">
        <v>26.9</v>
      </c>
      <c r="BA512" s="22">
        <v>93.3</v>
      </c>
      <c r="BB512" s="22" t="s">
        <v>78</v>
      </c>
      <c r="BC512" s="22" t="s">
        <v>78</v>
      </c>
      <c r="BD512" s="22" t="s">
        <v>78</v>
      </c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1"/>
      <c r="BR512" s="21"/>
      <c r="BS512" s="21"/>
      <c r="BT512" s="21"/>
      <c r="BU512" s="21"/>
      <c r="BV512" s="21"/>
      <c r="BW512" s="21"/>
      <c r="BX512" s="21"/>
      <c r="BY512" s="21"/>
      <c r="BZ512" s="21"/>
      <c r="CA512" s="21"/>
      <c r="CB512" s="21"/>
      <c r="CC512" s="21"/>
      <c r="CD512" s="21"/>
      <c r="CE512" s="21"/>
      <c r="CF512" s="21"/>
      <c r="CG512" s="21"/>
      <c r="CH512" s="21"/>
      <c r="CI512" s="21"/>
      <c r="CJ512" s="21"/>
      <c r="CK512" s="21"/>
      <c r="CL512" s="21"/>
      <c r="CM512" s="21"/>
      <c r="CN512" s="21"/>
      <c r="CO512" s="21"/>
      <c r="CP512" s="21"/>
      <c r="CQ512" s="21"/>
      <c r="CR512" s="21"/>
      <c r="CS512" s="21"/>
      <c r="CT512" s="21"/>
      <c r="CU512" s="21"/>
      <c r="CV512" s="21"/>
      <c r="CW512" s="21"/>
      <c r="CX512" s="21"/>
      <c r="CY512" s="28"/>
    </row>
    <row r="513" spans="1:103" x14ac:dyDescent="0.2">
      <c r="A513" s="19" t="s">
        <v>459</v>
      </c>
      <c r="B513" s="2" t="s">
        <v>105</v>
      </c>
      <c r="C513" s="2"/>
      <c r="D513" s="27" t="s">
        <v>627</v>
      </c>
      <c r="E513" s="27" t="s">
        <v>107</v>
      </c>
      <c r="F513" s="21">
        <v>990054</v>
      </c>
      <c r="G513" s="22">
        <v>2790</v>
      </c>
      <c r="H513" s="22">
        <v>1385</v>
      </c>
      <c r="I513" s="22">
        <v>64</v>
      </c>
      <c r="J513" s="22">
        <v>3.9</v>
      </c>
      <c r="K513" s="22">
        <v>14.25</v>
      </c>
      <c r="L513" s="22">
        <v>5.96</v>
      </c>
      <c r="M513" s="22">
        <v>8.42</v>
      </c>
      <c r="N513" s="22">
        <v>16.8</v>
      </c>
      <c r="O513" s="22">
        <v>24.2</v>
      </c>
      <c r="P513" s="22">
        <v>2.54</v>
      </c>
      <c r="Q513" s="22">
        <v>2.48</v>
      </c>
      <c r="R513" s="22">
        <v>992</v>
      </c>
      <c r="S513" s="22">
        <v>0.62</v>
      </c>
      <c r="T513" s="22">
        <v>188.5</v>
      </c>
      <c r="U513" s="22">
        <v>331</v>
      </c>
      <c r="V513" s="22">
        <v>115</v>
      </c>
      <c r="W513" s="22">
        <v>97.5</v>
      </c>
      <c r="X513" s="22">
        <v>8.4</v>
      </c>
      <c r="Y513" s="22">
        <v>35.1</v>
      </c>
      <c r="Z513" s="22">
        <v>3.7</v>
      </c>
      <c r="AA513" s="22">
        <v>2350</v>
      </c>
      <c r="AB513" s="22">
        <v>2.1</v>
      </c>
      <c r="AC513" s="22">
        <v>2.91</v>
      </c>
      <c r="AD513" s="22">
        <v>58.8</v>
      </c>
      <c r="AE513" s="22">
        <v>0.3</v>
      </c>
      <c r="AF513" s="22">
        <v>0.77</v>
      </c>
      <c r="AG513" s="22">
        <v>4.18</v>
      </c>
      <c r="AH513" s="22">
        <v>58</v>
      </c>
      <c r="AI513" s="22">
        <v>3.9</v>
      </c>
      <c r="AJ513" s="22">
        <v>67.099999999999994</v>
      </c>
      <c r="AK513" s="22">
        <v>5.34</v>
      </c>
      <c r="AL513" s="22">
        <v>115</v>
      </c>
      <c r="AM513" s="22">
        <v>39.200000000000003</v>
      </c>
      <c r="AN513" s="22">
        <v>11.3</v>
      </c>
      <c r="AO513" s="22">
        <v>6.39</v>
      </c>
      <c r="AP513" s="22">
        <v>15.7</v>
      </c>
      <c r="AQ513" s="22">
        <v>3.22</v>
      </c>
      <c r="AR513" s="22">
        <v>5.17</v>
      </c>
      <c r="AS513" s="22">
        <v>1.58</v>
      </c>
      <c r="AT513" s="22">
        <v>8.9999999999999993E-3</v>
      </c>
      <c r="AU513" s="22">
        <v>0.49</v>
      </c>
      <c r="AV513" s="22">
        <v>0.47</v>
      </c>
      <c r="AW513" s="22">
        <v>0.22</v>
      </c>
      <c r="AX513" s="22">
        <v>0.26</v>
      </c>
      <c r="AY513" s="22">
        <v>0.32</v>
      </c>
      <c r="AZ513" s="22">
        <v>14.8</v>
      </c>
      <c r="BA513" s="22">
        <v>99.13</v>
      </c>
      <c r="BB513" s="22"/>
      <c r="BC513" s="22"/>
      <c r="BD513" s="22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1"/>
      <c r="BR513" s="21"/>
      <c r="BS513" s="21"/>
      <c r="BT513" s="21"/>
      <c r="BU513" s="21"/>
      <c r="BV513" s="21"/>
      <c r="BW513" s="21"/>
      <c r="BX513" s="21"/>
      <c r="BY513" s="21"/>
      <c r="BZ513" s="21"/>
      <c r="CA513" s="21"/>
      <c r="CB513" s="21"/>
      <c r="CC513" s="21"/>
      <c r="CD513" s="21"/>
      <c r="CE513" s="21"/>
      <c r="CF513" s="21"/>
      <c r="CG513" s="21"/>
      <c r="CH513" s="21"/>
      <c r="CI513" s="21"/>
      <c r="CJ513" s="21"/>
      <c r="CK513" s="21"/>
      <c r="CL513" s="21"/>
      <c r="CM513" s="21"/>
      <c r="CN513" s="21"/>
      <c r="CO513" s="21"/>
      <c r="CP513" s="21"/>
      <c r="CQ513" s="21"/>
      <c r="CR513" s="21"/>
      <c r="CS513" s="21"/>
      <c r="CT513" s="21"/>
      <c r="CU513" s="21"/>
      <c r="CV513" s="21"/>
      <c r="CW513" s="21"/>
      <c r="CX513" s="21"/>
      <c r="CY513" s="28"/>
    </row>
    <row r="514" spans="1:103" x14ac:dyDescent="0.2">
      <c r="A514" s="19" t="s">
        <v>459</v>
      </c>
      <c r="B514" s="24">
        <v>150</v>
      </c>
      <c r="C514" s="24">
        <v>151</v>
      </c>
      <c r="D514" s="25" t="s">
        <v>628</v>
      </c>
      <c r="E514" s="25" t="s">
        <v>77</v>
      </c>
      <c r="F514" s="21">
        <v>990054</v>
      </c>
      <c r="G514" s="22">
        <v>2830</v>
      </c>
      <c r="H514" s="22">
        <v>2410</v>
      </c>
      <c r="I514" s="22">
        <v>6</v>
      </c>
      <c r="J514" s="22">
        <v>0.12</v>
      </c>
      <c r="K514" s="22">
        <v>46</v>
      </c>
      <c r="L514" s="22">
        <v>18.149999999999999</v>
      </c>
      <c r="M514" s="22">
        <v>29.6</v>
      </c>
      <c r="N514" s="22">
        <v>4.5999999999999996</v>
      </c>
      <c r="O514" s="22">
        <v>71.099999999999994</v>
      </c>
      <c r="P514" s="22">
        <v>0.56999999999999995</v>
      </c>
      <c r="Q514" s="22">
        <v>7.54</v>
      </c>
      <c r="R514" s="22">
        <v>1420</v>
      </c>
      <c r="S514" s="22">
        <v>1.28</v>
      </c>
      <c r="T514" s="22">
        <v>828</v>
      </c>
      <c r="U514" s="22">
        <v>840</v>
      </c>
      <c r="V514" s="22">
        <v>249</v>
      </c>
      <c r="W514" s="22">
        <v>5.8</v>
      </c>
      <c r="X514" s="22">
        <v>4.8</v>
      </c>
      <c r="Y514" s="22">
        <v>115</v>
      </c>
      <c r="Z514" s="22">
        <v>3.8</v>
      </c>
      <c r="AA514" s="26" t="s">
        <v>97</v>
      </c>
      <c r="AB514" s="22">
        <v>0.6</v>
      </c>
      <c r="AC514" s="22">
        <v>8.98</v>
      </c>
      <c r="AD514" s="22">
        <v>45.4</v>
      </c>
      <c r="AE514" s="22">
        <v>0.08</v>
      </c>
      <c r="AF514" s="22">
        <v>1.99</v>
      </c>
      <c r="AG514" s="22">
        <v>3.62</v>
      </c>
      <c r="AH514" s="22">
        <v>194</v>
      </c>
      <c r="AI514" s="22">
        <v>1.2</v>
      </c>
      <c r="AJ514" s="22">
        <v>204</v>
      </c>
      <c r="AK514" s="22">
        <v>11.4</v>
      </c>
      <c r="AL514" s="22">
        <v>23</v>
      </c>
      <c r="AM514" s="22">
        <v>7.36</v>
      </c>
      <c r="AN514" s="22">
        <v>0.54</v>
      </c>
      <c r="AO514" s="22">
        <v>9.1</v>
      </c>
      <c r="AP514" s="22">
        <v>39.200000000000003</v>
      </c>
      <c r="AQ514" s="22">
        <v>1.26</v>
      </c>
      <c r="AR514" s="22">
        <v>0.17</v>
      </c>
      <c r="AS514" s="22">
        <v>0.16</v>
      </c>
      <c r="AT514" s="22" t="s">
        <v>83</v>
      </c>
      <c r="AU514" s="22">
        <v>0.12</v>
      </c>
      <c r="AV514" s="22">
        <v>1.74</v>
      </c>
      <c r="AW514" s="22">
        <v>2.48</v>
      </c>
      <c r="AX514" s="22">
        <v>2.2000000000000002</v>
      </c>
      <c r="AY514" s="22">
        <v>0.32</v>
      </c>
      <c r="AZ514" s="22">
        <v>30.1</v>
      </c>
      <c r="BA514" s="22">
        <v>94.75</v>
      </c>
      <c r="BB514" s="22" t="s">
        <v>78</v>
      </c>
      <c r="BC514" s="22" t="s">
        <v>78</v>
      </c>
      <c r="BD514" s="22" t="s">
        <v>78</v>
      </c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1"/>
      <c r="BR514" s="21"/>
      <c r="BS514" s="21"/>
      <c r="BT514" s="21"/>
      <c r="BU514" s="21"/>
      <c r="BV514" s="21"/>
      <c r="BW514" s="21"/>
      <c r="BX514" s="21"/>
      <c r="BY514" s="21"/>
      <c r="BZ514" s="21"/>
      <c r="CA514" s="21"/>
      <c r="CB514" s="21"/>
      <c r="CC514" s="21"/>
      <c r="CD514" s="21"/>
      <c r="CE514" s="21"/>
      <c r="CF514" s="21"/>
      <c r="CG514" s="21"/>
      <c r="CH514" s="21"/>
      <c r="CI514" s="21"/>
      <c r="CJ514" s="21"/>
      <c r="CK514" s="21"/>
      <c r="CL514" s="21"/>
      <c r="CM514" s="21"/>
      <c r="CN514" s="21"/>
      <c r="CO514" s="21"/>
      <c r="CP514" s="21"/>
      <c r="CQ514" s="21"/>
      <c r="CR514" s="21"/>
      <c r="CS514" s="21"/>
      <c r="CT514" s="21"/>
      <c r="CU514" s="21"/>
      <c r="CV514" s="21"/>
      <c r="CW514" s="21"/>
      <c r="CX514" s="21"/>
      <c r="CY514" s="28"/>
    </row>
    <row r="515" spans="1:103" x14ac:dyDescent="0.2">
      <c r="A515" s="19" t="s">
        <v>459</v>
      </c>
      <c r="B515" s="24">
        <v>151</v>
      </c>
      <c r="C515" s="24">
        <v>152</v>
      </c>
      <c r="D515" s="25" t="s">
        <v>629</v>
      </c>
      <c r="E515" s="25" t="s">
        <v>77</v>
      </c>
      <c r="F515" s="21">
        <v>990054</v>
      </c>
      <c r="G515" s="22">
        <v>1410</v>
      </c>
      <c r="H515" s="22">
        <v>2750</v>
      </c>
      <c r="I515" s="22">
        <v>10</v>
      </c>
      <c r="J515" s="22">
        <v>0.35</v>
      </c>
      <c r="K515" s="22">
        <v>80.599999999999994</v>
      </c>
      <c r="L515" s="22">
        <v>27.7</v>
      </c>
      <c r="M515" s="22">
        <v>54.6</v>
      </c>
      <c r="N515" s="22">
        <v>8.4</v>
      </c>
      <c r="O515" s="22">
        <v>132.5</v>
      </c>
      <c r="P515" s="22">
        <v>1.73</v>
      </c>
      <c r="Q515" s="22">
        <v>12.6</v>
      </c>
      <c r="R515" s="22">
        <v>1355</v>
      </c>
      <c r="S515" s="22">
        <v>1.07</v>
      </c>
      <c r="T515" s="22">
        <v>2390</v>
      </c>
      <c r="U515" s="22">
        <v>1235</v>
      </c>
      <c r="V515" s="22">
        <v>318</v>
      </c>
      <c r="W515" s="22">
        <v>11.2</v>
      </c>
      <c r="X515" s="22">
        <v>4.5999999999999996</v>
      </c>
      <c r="Y515" s="22">
        <v>201</v>
      </c>
      <c r="Z515" s="22">
        <v>5.8</v>
      </c>
      <c r="AA515" s="26" t="s">
        <v>97</v>
      </c>
      <c r="AB515" s="22">
        <v>1.3</v>
      </c>
      <c r="AC515" s="22">
        <v>15.35</v>
      </c>
      <c r="AD515" s="22">
        <v>56.1</v>
      </c>
      <c r="AE515" s="22">
        <v>0.2</v>
      </c>
      <c r="AF515" s="22">
        <v>2.4700000000000002</v>
      </c>
      <c r="AG515" s="22">
        <v>4.0599999999999996</v>
      </c>
      <c r="AH515" s="22">
        <v>324</v>
      </c>
      <c r="AI515" s="22">
        <v>2.1</v>
      </c>
      <c r="AJ515" s="22">
        <v>322</v>
      </c>
      <c r="AK515" s="22">
        <v>12.1</v>
      </c>
      <c r="AL515" s="22">
        <v>93</v>
      </c>
      <c r="AM515" s="22">
        <v>10.4</v>
      </c>
      <c r="AN515" s="22">
        <v>1.06</v>
      </c>
      <c r="AO515" s="22">
        <v>8.01</v>
      </c>
      <c r="AP515" s="22">
        <v>39.4</v>
      </c>
      <c r="AQ515" s="22">
        <v>1.36</v>
      </c>
      <c r="AR515" s="22">
        <v>0.2</v>
      </c>
      <c r="AS515" s="22">
        <v>0.39</v>
      </c>
      <c r="AT515" s="22">
        <v>2E-3</v>
      </c>
      <c r="AU515" s="22">
        <v>0.31</v>
      </c>
      <c r="AV515" s="22">
        <v>1.02</v>
      </c>
      <c r="AW515" s="22">
        <v>3</v>
      </c>
      <c r="AX515" s="22">
        <v>2.14</v>
      </c>
      <c r="AY515" s="22">
        <v>0.16</v>
      </c>
      <c r="AZ515" s="22">
        <v>30.8</v>
      </c>
      <c r="BA515" s="22">
        <v>98.25</v>
      </c>
      <c r="BB515" s="22" t="s">
        <v>78</v>
      </c>
      <c r="BC515" s="22" t="s">
        <v>78</v>
      </c>
      <c r="BD515" s="22" t="s">
        <v>78</v>
      </c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1"/>
      <c r="BR515" s="21"/>
      <c r="BS515" s="21"/>
      <c r="BT515" s="21"/>
      <c r="BU515" s="21"/>
      <c r="BV515" s="21"/>
      <c r="BW515" s="21"/>
      <c r="BX515" s="21"/>
      <c r="BY515" s="21"/>
      <c r="BZ515" s="21"/>
      <c r="CA515" s="21"/>
      <c r="CB515" s="21"/>
      <c r="CC515" s="21"/>
      <c r="CD515" s="21"/>
      <c r="CE515" s="21"/>
      <c r="CF515" s="21"/>
      <c r="CG515" s="21"/>
      <c r="CH515" s="21"/>
      <c r="CI515" s="21"/>
      <c r="CJ515" s="21"/>
      <c r="CK515" s="21"/>
      <c r="CL515" s="21"/>
      <c r="CM515" s="21"/>
      <c r="CN515" s="21"/>
      <c r="CO515" s="21"/>
      <c r="CP515" s="21"/>
      <c r="CQ515" s="21"/>
      <c r="CR515" s="21"/>
      <c r="CS515" s="21"/>
      <c r="CT515" s="21"/>
      <c r="CU515" s="21"/>
      <c r="CV515" s="21"/>
      <c r="CW515" s="21"/>
      <c r="CX515" s="21"/>
      <c r="CY515" s="28"/>
    </row>
    <row r="516" spans="1:103" x14ac:dyDescent="0.2">
      <c r="A516" s="19" t="s">
        <v>459</v>
      </c>
      <c r="B516" s="30">
        <v>151</v>
      </c>
      <c r="C516" s="30">
        <v>152</v>
      </c>
      <c r="D516" s="34" t="s">
        <v>630</v>
      </c>
      <c r="E516" s="32" t="s">
        <v>631</v>
      </c>
      <c r="F516" s="21">
        <v>990054</v>
      </c>
      <c r="G516" s="22">
        <v>1205</v>
      </c>
      <c r="H516" s="22">
        <v>2500</v>
      </c>
      <c r="I516" s="22">
        <v>8</v>
      </c>
      <c r="J516" s="22">
        <v>0.38</v>
      </c>
      <c r="K516" s="22">
        <v>56.1</v>
      </c>
      <c r="L516" s="22">
        <v>19.95</v>
      </c>
      <c r="M516" s="22">
        <v>43.4</v>
      </c>
      <c r="N516" s="22">
        <v>13.9</v>
      </c>
      <c r="O516" s="22">
        <v>101</v>
      </c>
      <c r="P516" s="22">
        <v>2.4500000000000002</v>
      </c>
      <c r="Q516" s="22">
        <v>8.82</v>
      </c>
      <c r="R516" s="22">
        <v>1300</v>
      </c>
      <c r="S516" s="22">
        <v>0.97</v>
      </c>
      <c r="T516" s="26">
        <v>2500</v>
      </c>
      <c r="U516" s="22">
        <v>1060</v>
      </c>
      <c r="V516" s="22">
        <v>286</v>
      </c>
      <c r="W516" s="22">
        <v>14.6</v>
      </c>
      <c r="X516" s="22">
        <v>8.6</v>
      </c>
      <c r="Y516" s="22">
        <v>163.5</v>
      </c>
      <c r="Z516" s="22">
        <v>6.2</v>
      </c>
      <c r="AA516" s="26" t="s">
        <v>97</v>
      </c>
      <c r="AB516" s="22">
        <v>1.6</v>
      </c>
      <c r="AC516" s="22">
        <v>11.8</v>
      </c>
      <c r="AD516" s="22">
        <v>99.2</v>
      </c>
      <c r="AE516" s="22">
        <v>0.26</v>
      </c>
      <c r="AF516" s="22">
        <v>1.97</v>
      </c>
      <c r="AG516" s="22">
        <v>5.36</v>
      </c>
      <c r="AH516" s="22">
        <v>488</v>
      </c>
      <c r="AI516" s="22">
        <v>3.3</v>
      </c>
      <c r="AJ516" s="22">
        <v>231</v>
      </c>
      <c r="AK516" s="22">
        <v>9.58</v>
      </c>
      <c r="AL516" s="22">
        <v>93</v>
      </c>
      <c r="AM516" s="22">
        <v>13.05</v>
      </c>
      <c r="AN516" s="22">
        <v>1.31</v>
      </c>
      <c r="AO516" s="22">
        <v>11.05</v>
      </c>
      <c r="AP516" s="22">
        <v>35.200000000000003</v>
      </c>
      <c r="AQ516" s="22">
        <v>2.0299999999999998</v>
      </c>
      <c r="AR516" s="22">
        <v>0.31</v>
      </c>
      <c r="AS516" s="22">
        <v>0.42</v>
      </c>
      <c r="AT516" s="22" t="s">
        <v>83</v>
      </c>
      <c r="AU516" s="22">
        <v>0.44</v>
      </c>
      <c r="AV516" s="22">
        <v>1.03</v>
      </c>
      <c r="AW516" s="22">
        <v>2.1800000000000002</v>
      </c>
      <c r="AX516" s="22">
        <v>2.08</v>
      </c>
      <c r="AY516" s="22">
        <v>0.14000000000000001</v>
      </c>
      <c r="AZ516" s="22">
        <v>29.1</v>
      </c>
      <c r="BA516" s="22">
        <v>98.34</v>
      </c>
      <c r="BB516" s="22">
        <v>0.01</v>
      </c>
      <c r="BC516" s="22" t="s">
        <v>78</v>
      </c>
      <c r="BD516" s="22" t="s">
        <v>78</v>
      </c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1"/>
      <c r="BR516" s="21"/>
      <c r="BS516" s="21"/>
      <c r="BT516" s="21"/>
      <c r="BU516" s="21"/>
      <c r="BV516" s="21"/>
      <c r="BW516" s="21"/>
      <c r="BX516" s="21"/>
      <c r="BY516" s="21"/>
      <c r="BZ516" s="21"/>
      <c r="CA516" s="21"/>
      <c r="CB516" s="21"/>
      <c r="CC516" s="21"/>
      <c r="CD516" s="21"/>
      <c r="CE516" s="21"/>
      <c r="CF516" s="21"/>
      <c r="CG516" s="21"/>
      <c r="CH516" s="21"/>
      <c r="CI516" s="21"/>
      <c r="CJ516" s="21"/>
      <c r="CK516" s="21"/>
      <c r="CL516" s="21"/>
      <c r="CM516" s="21"/>
      <c r="CN516" s="21"/>
      <c r="CO516" s="21"/>
      <c r="CP516" s="21"/>
      <c r="CQ516" s="21"/>
      <c r="CR516" s="21"/>
      <c r="CS516" s="21"/>
      <c r="CT516" s="21"/>
      <c r="CU516" s="21"/>
      <c r="CV516" s="21"/>
      <c r="CW516" s="21"/>
      <c r="CX516" s="21"/>
      <c r="CY516" s="28"/>
    </row>
    <row r="517" spans="1:103" x14ac:dyDescent="0.2">
      <c r="A517" s="19" t="s">
        <v>459</v>
      </c>
      <c r="B517" s="2" t="s">
        <v>126</v>
      </c>
      <c r="C517" s="2"/>
      <c r="D517" s="27" t="s">
        <v>632</v>
      </c>
      <c r="E517" s="27" t="s">
        <v>107</v>
      </c>
      <c r="F517" s="21">
        <v>990054</v>
      </c>
      <c r="G517" s="22">
        <v>4250</v>
      </c>
      <c r="H517" s="22">
        <v>3210</v>
      </c>
      <c r="I517" s="22">
        <v>56</v>
      </c>
      <c r="J517" s="22">
        <v>2.91</v>
      </c>
      <c r="K517" s="22">
        <v>20.5</v>
      </c>
      <c r="L517" s="22">
        <v>7.2</v>
      </c>
      <c r="M517" s="22">
        <v>17.95</v>
      </c>
      <c r="N517" s="22">
        <v>14.1</v>
      </c>
      <c r="O517" s="22">
        <v>44.2</v>
      </c>
      <c r="P517" s="22">
        <v>1.74</v>
      </c>
      <c r="Q517" s="22">
        <v>3.01</v>
      </c>
      <c r="R517" s="22">
        <v>2470</v>
      </c>
      <c r="S517" s="22">
        <v>0.56999999999999995</v>
      </c>
      <c r="T517" s="22">
        <v>256</v>
      </c>
      <c r="U517" s="22">
        <v>710</v>
      </c>
      <c r="V517" s="22">
        <v>258</v>
      </c>
      <c r="W517" s="22">
        <v>75</v>
      </c>
      <c r="X517" s="22">
        <v>7.7</v>
      </c>
      <c r="Y517" s="22">
        <v>75.599999999999994</v>
      </c>
      <c r="Z517" s="22">
        <v>2.9</v>
      </c>
      <c r="AA517" s="22">
        <v>6730</v>
      </c>
      <c r="AB517" s="22">
        <v>1.9</v>
      </c>
      <c r="AC517" s="22">
        <v>4.9000000000000004</v>
      </c>
      <c r="AD517" s="22">
        <v>111</v>
      </c>
      <c r="AE517" s="22">
        <v>0.28999999999999998</v>
      </c>
      <c r="AF517" s="22">
        <v>0.83</v>
      </c>
      <c r="AG517" s="22">
        <v>2.93</v>
      </c>
      <c r="AH517" s="22">
        <v>51</v>
      </c>
      <c r="AI517" s="22">
        <v>2.9</v>
      </c>
      <c r="AJ517" s="22">
        <v>78.599999999999994</v>
      </c>
      <c r="AK517" s="22">
        <v>4.28</v>
      </c>
      <c r="AL517" s="22">
        <v>71</v>
      </c>
      <c r="AM517" s="22">
        <v>34.9</v>
      </c>
      <c r="AN517" s="22">
        <v>10</v>
      </c>
      <c r="AO517" s="22">
        <v>7.43</v>
      </c>
      <c r="AP517" s="22">
        <v>18</v>
      </c>
      <c r="AQ517" s="22">
        <v>3.51</v>
      </c>
      <c r="AR517" s="22">
        <v>4.71</v>
      </c>
      <c r="AS517" s="22">
        <v>1.2</v>
      </c>
      <c r="AT517" s="22">
        <v>8.0000000000000002E-3</v>
      </c>
      <c r="AU517" s="22">
        <v>0.46</v>
      </c>
      <c r="AV517" s="22">
        <v>0.77</v>
      </c>
      <c r="AW517" s="22">
        <v>0.19</v>
      </c>
      <c r="AX517" s="22">
        <v>0.74</v>
      </c>
      <c r="AY517" s="22">
        <v>0.49</v>
      </c>
      <c r="AZ517" s="22">
        <v>18.05</v>
      </c>
      <c r="BA517" s="22">
        <v>100.46</v>
      </c>
      <c r="BB517" s="22"/>
      <c r="BC517" s="22"/>
      <c r="BD517" s="22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1"/>
      <c r="BR517" s="21"/>
      <c r="BS517" s="21"/>
      <c r="BT517" s="21"/>
      <c r="BU517" s="21"/>
      <c r="BV517" s="21"/>
      <c r="BW517" s="21"/>
      <c r="BX517" s="21"/>
      <c r="BY517" s="21"/>
      <c r="BZ517" s="21"/>
      <c r="CA517" s="21"/>
      <c r="CB517" s="21"/>
      <c r="CC517" s="21"/>
      <c r="CD517" s="21"/>
      <c r="CE517" s="21"/>
      <c r="CF517" s="21"/>
      <c r="CG517" s="21"/>
      <c r="CH517" s="21"/>
      <c r="CI517" s="21"/>
      <c r="CJ517" s="21"/>
      <c r="CK517" s="21"/>
      <c r="CL517" s="21"/>
      <c r="CM517" s="21"/>
      <c r="CN517" s="21"/>
      <c r="CO517" s="21"/>
      <c r="CP517" s="21"/>
      <c r="CQ517" s="21"/>
      <c r="CR517" s="21"/>
      <c r="CS517" s="21"/>
      <c r="CT517" s="21"/>
      <c r="CU517" s="21"/>
      <c r="CV517" s="21"/>
      <c r="CW517" s="21"/>
      <c r="CX517" s="21"/>
      <c r="CY517" s="28"/>
    </row>
    <row r="518" spans="1:103" x14ac:dyDescent="0.2">
      <c r="A518" s="49" t="s">
        <v>459</v>
      </c>
      <c r="B518" s="50">
        <v>152</v>
      </c>
      <c r="C518" s="50">
        <v>153</v>
      </c>
      <c r="D518" s="51" t="s">
        <v>633</v>
      </c>
      <c r="E518" s="51" t="s">
        <v>77</v>
      </c>
      <c r="F518" s="52">
        <v>990054</v>
      </c>
      <c r="G518" s="53">
        <v>2420</v>
      </c>
      <c r="H518" s="53">
        <v>1785</v>
      </c>
      <c r="I518" s="53">
        <v>12</v>
      </c>
      <c r="J518" s="53">
        <v>0.83</v>
      </c>
      <c r="K518" s="53">
        <v>36.200000000000003</v>
      </c>
      <c r="L518" s="53">
        <v>14.45</v>
      </c>
      <c r="M518" s="53">
        <v>23.9</v>
      </c>
      <c r="N518" s="53">
        <v>27</v>
      </c>
      <c r="O518" s="53">
        <v>59.2</v>
      </c>
      <c r="P518" s="53">
        <v>5.12</v>
      </c>
      <c r="Q518" s="53">
        <v>5.91</v>
      </c>
      <c r="R518" s="53">
        <v>935</v>
      </c>
      <c r="S518" s="53">
        <v>0.74</v>
      </c>
      <c r="T518" s="54">
        <v>19600</v>
      </c>
      <c r="U518" s="53">
        <v>656</v>
      </c>
      <c r="V518" s="53">
        <v>184</v>
      </c>
      <c r="W518" s="53">
        <v>32.700000000000003</v>
      </c>
      <c r="X518" s="53">
        <v>5.9</v>
      </c>
      <c r="Y518" s="53">
        <v>89.7</v>
      </c>
      <c r="Z518" s="53">
        <v>18.2</v>
      </c>
      <c r="AA518" s="53">
        <v>9320</v>
      </c>
      <c r="AB518" s="53">
        <v>1.4</v>
      </c>
      <c r="AC518" s="53">
        <v>6.97</v>
      </c>
      <c r="AD518" s="53">
        <v>34.6</v>
      </c>
      <c r="AE518" s="53">
        <v>0.52</v>
      </c>
      <c r="AF518" s="53">
        <v>1.35</v>
      </c>
      <c r="AG518" s="53">
        <v>5.68</v>
      </c>
      <c r="AH518" s="53">
        <v>4580</v>
      </c>
      <c r="AI518" s="53">
        <v>7.6</v>
      </c>
      <c r="AJ518" s="53">
        <v>151.5</v>
      </c>
      <c r="AK518" s="53">
        <v>6.99</v>
      </c>
      <c r="AL518" s="53">
        <v>180</v>
      </c>
      <c r="AM518" s="53">
        <v>10.050000000000001</v>
      </c>
      <c r="AN518" s="53">
        <v>1.24</v>
      </c>
      <c r="AO518" s="53">
        <v>42.5</v>
      </c>
      <c r="AP518" s="53">
        <v>19.95</v>
      </c>
      <c r="AQ518" s="53">
        <v>1.83</v>
      </c>
      <c r="AR518" s="53">
        <v>0.87</v>
      </c>
      <c r="AS518" s="53">
        <v>0.75</v>
      </c>
      <c r="AT518" s="53">
        <v>2E-3</v>
      </c>
      <c r="AU518" s="53">
        <v>0.87</v>
      </c>
      <c r="AV518" s="53">
        <v>0.67</v>
      </c>
      <c r="AW518" s="53">
        <v>6.47</v>
      </c>
      <c r="AX518" s="53">
        <v>1.04</v>
      </c>
      <c r="AY518" s="53">
        <v>0.27</v>
      </c>
      <c r="AZ518" s="53">
        <v>9.8800000000000008</v>
      </c>
      <c r="BA518" s="53">
        <v>96.39</v>
      </c>
      <c r="BB518" s="53">
        <v>0.01</v>
      </c>
      <c r="BC518" s="53" t="s">
        <v>78</v>
      </c>
      <c r="BD518" s="53" t="s">
        <v>78</v>
      </c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  <c r="BV518" s="52"/>
      <c r="BW518" s="52"/>
      <c r="BX518" s="52"/>
      <c r="BY518" s="52"/>
      <c r="BZ518" s="52"/>
      <c r="CA518" s="52"/>
      <c r="CB518" s="52"/>
      <c r="CC518" s="52"/>
      <c r="CD518" s="52"/>
      <c r="CE518" s="52"/>
      <c r="CF518" s="52"/>
      <c r="CG518" s="52"/>
      <c r="CH518" s="52"/>
      <c r="CI518" s="52"/>
      <c r="CJ518" s="52"/>
      <c r="CK518" s="52"/>
      <c r="CL518" s="52"/>
      <c r="CM518" s="52"/>
      <c r="CN518" s="52"/>
      <c r="CO518" s="52"/>
      <c r="CP518" s="52"/>
      <c r="CQ518" s="52"/>
      <c r="CR518" s="52"/>
      <c r="CS518" s="52"/>
      <c r="CT518" s="52"/>
      <c r="CU518" s="52"/>
      <c r="CV518" s="52"/>
      <c r="CW518" s="52"/>
      <c r="CX518" s="52"/>
      <c r="CY518" s="55"/>
    </row>
  </sheetData>
  <mergeCells count="63">
    <mergeCell ref="B510:C510"/>
    <mergeCell ref="B513:C513"/>
    <mergeCell ref="B517:C517"/>
    <mergeCell ref="B467:C467"/>
    <mergeCell ref="B470:C470"/>
    <mergeCell ref="B480:C480"/>
    <mergeCell ref="B498:C498"/>
    <mergeCell ref="B507:C507"/>
    <mergeCell ref="B418:C418"/>
    <mergeCell ref="B427:C427"/>
    <mergeCell ref="B430:C430"/>
    <mergeCell ref="B440:C440"/>
    <mergeCell ref="B458:C458"/>
    <mergeCell ref="B360:C360"/>
    <mergeCell ref="B378:C378"/>
    <mergeCell ref="B387:C387"/>
    <mergeCell ref="B390:C390"/>
    <mergeCell ref="B400:C400"/>
    <mergeCell ref="B335:C335"/>
    <mergeCell ref="B338:C338"/>
    <mergeCell ref="B341:C341"/>
    <mergeCell ref="B346:C346"/>
    <mergeCell ref="B350:C350"/>
    <mergeCell ref="B286:C286"/>
    <mergeCell ref="B295:C295"/>
    <mergeCell ref="B298:C298"/>
    <mergeCell ref="B308:C308"/>
    <mergeCell ref="B326:C326"/>
    <mergeCell ref="B228:C228"/>
    <mergeCell ref="B246:C246"/>
    <mergeCell ref="B255:C255"/>
    <mergeCell ref="B258:C258"/>
    <mergeCell ref="B268:C268"/>
    <mergeCell ref="B178:C178"/>
    <mergeCell ref="B188:C188"/>
    <mergeCell ref="B206:C206"/>
    <mergeCell ref="B215:C215"/>
    <mergeCell ref="B218:C218"/>
    <mergeCell ref="B152:C152"/>
    <mergeCell ref="B161:C161"/>
    <mergeCell ref="B164:C164"/>
    <mergeCell ref="B167:C167"/>
    <mergeCell ref="B174:C174"/>
    <mergeCell ref="B94:C94"/>
    <mergeCell ref="B112:C112"/>
    <mergeCell ref="B121:C121"/>
    <mergeCell ref="B124:C124"/>
    <mergeCell ref="B134:C134"/>
    <mergeCell ref="B44:C44"/>
    <mergeCell ref="B54:C54"/>
    <mergeCell ref="B72:C72"/>
    <mergeCell ref="B81:C81"/>
    <mergeCell ref="B84:C84"/>
    <mergeCell ref="F1:F2"/>
    <mergeCell ref="B4:C4"/>
    <mergeCell ref="B14:C14"/>
    <mergeCell ref="B32:C32"/>
    <mergeCell ref="B41:C41"/>
    <mergeCell ref="A1:A2"/>
    <mergeCell ref="B1:B2"/>
    <mergeCell ref="C1:C2"/>
    <mergeCell ref="D1:D2"/>
    <mergeCell ref="E1:E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Z447"/>
  <sheetViews>
    <sheetView tabSelected="1" zoomScale="75" zoomScaleNormal="75" workbookViewId="0">
      <pane xSplit="6" ySplit="2" topLeftCell="G3" activePane="bottomRight" state="frozen"/>
      <selection pane="topRight" activeCell="AF1" sqref="AF1"/>
      <selection pane="bottomLeft" activeCell="A294" sqref="A294"/>
      <selection pane="bottomRight" activeCell="AG453" sqref="AG453"/>
    </sheetView>
  </sheetViews>
  <sheetFormatPr baseColWidth="10" defaultColWidth="8.33203125" defaultRowHeight="15" x14ac:dyDescent="0.2"/>
  <cols>
    <col min="1" max="1" width="13.5" style="56" customWidth="1"/>
    <col min="2" max="37" width="8.33203125" style="56"/>
    <col min="38" max="38" width="11.6640625" style="57" customWidth="1"/>
    <col min="39" max="39" width="14" style="58" customWidth="1"/>
    <col min="40" max="44" width="13.1640625" style="56" customWidth="1"/>
    <col min="45" max="16380" width="8.33203125" style="56"/>
    <col min="16381" max="16384" width="12.83203125" customWidth="1"/>
  </cols>
  <sheetData>
    <row r="1" spans="1:39" x14ac:dyDescent="0.2">
      <c r="A1" s="6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7" t="s">
        <v>7</v>
      </c>
      <c r="H1" s="7" t="s">
        <v>10</v>
      </c>
      <c r="I1" s="7" t="s">
        <v>11</v>
      </c>
      <c r="J1" s="7" t="s">
        <v>12</v>
      </c>
      <c r="K1" s="7" t="s">
        <v>14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24</v>
      </c>
      <c r="S1" s="7" t="s">
        <v>28</v>
      </c>
      <c r="T1" s="7" t="s">
        <v>31</v>
      </c>
      <c r="U1" s="7" t="s">
        <v>35</v>
      </c>
      <c r="V1" s="7" t="s">
        <v>36</v>
      </c>
      <c r="W1" s="36" t="s">
        <v>634</v>
      </c>
      <c r="X1" s="36" t="s">
        <v>635</v>
      </c>
      <c r="Y1" s="36" t="s">
        <v>636</v>
      </c>
      <c r="Z1" s="36" t="s">
        <v>637</v>
      </c>
      <c r="AA1" s="36" t="s">
        <v>638</v>
      </c>
      <c r="AB1" s="36" t="s">
        <v>639</v>
      </c>
      <c r="AC1" s="36" t="s">
        <v>640</v>
      </c>
      <c r="AD1" s="36" t="s">
        <v>641</v>
      </c>
      <c r="AE1" s="36" t="s">
        <v>642</v>
      </c>
      <c r="AF1" s="36" t="s">
        <v>643</v>
      </c>
      <c r="AG1" s="36" t="s">
        <v>644</v>
      </c>
      <c r="AH1" s="36" t="s">
        <v>645</v>
      </c>
      <c r="AI1" s="36" t="s">
        <v>646</v>
      </c>
      <c r="AJ1" s="36" t="s">
        <v>647</v>
      </c>
      <c r="AK1" s="36" t="s">
        <v>648</v>
      </c>
      <c r="AL1" s="83" t="s">
        <v>649</v>
      </c>
      <c r="AM1" s="84" t="s">
        <v>650</v>
      </c>
    </row>
    <row r="2" spans="1:39" x14ac:dyDescent="0.2">
      <c r="A2" s="6"/>
      <c r="B2" s="5"/>
      <c r="C2" s="4"/>
      <c r="D2" s="5"/>
      <c r="E2" s="5"/>
      <c r="F2" s="5"/>
      <c r="G2" s="10" t="s">
        <v>73</v>
      </c>
      <c r="H2" s="10" t="s">
        <v>73</v>
      </c>
      <c r="I2" s="10" t="s">
        <v>73</v>
      </c>
      <c r="J2" s="10" t="s">
        <v>73</v>
      </c>
      <c r="K2" s="10" t="s">
        <v>73</v>
      </c>
      <c r="L2" s="10" t="s">
        <v>73</v>
      </c>
      <c r="M2" s="10" t="s">
        <v>73</v>
      </c>
      <c r="N2" s="10" t="s">
        <v>73</v>
      </c>
      <c r="O2" s="10" t="s">
        <v>73</v>
      </c>
      <c r="P2" s="10" t="s">
        <v>73</v>
      </c>
      <c r="Q2" s="10" t="s">
        <v>73</v>
      </c>
      <c r="R2" s="10" t="s">
        <v>73</v>
      </c>
      <c r="S2" s="10" t="s">
        <v>73</v>
      </c>
      <c r="T2" s="10" t="s">
        <v>73</v>
      </c>
      <c r="U2" s="10" t="s">
        <v>73</v>
      </c>
      <c r="V2" s="10" t="s">
        <v>73</v>
      </c>
      <c r="W2" s="36" t="s">
        <v>73</v>
      </c>
      <c r="X2" s="36" t="s">
        <v>73</v>
      </c>
      <c r="Y2" s="36" t="s">
        <v>73</v>
      </c>
      <c r="Z2" s="36" t="s">
        <v>73</v>
      </c>
      <c r="AA2" s="36" t="s">
        <v>73</v>
      </c>
      <c r="AB2" s="36" t="s">
        <v>73</v>
      </c>
      <c r="AC2" s="36" t="s">
        <v>73</v>
      </c>
      <c r="AD2" s="36" t="s">
        <v>73</v>
      </c>
      <c r="AE2" s="36" t="s">
        <v>73</v>
      </c>
      <c r="AF2" s="36" t="s">
        <v>73</v>
      </c>
      <c r="AG2" s="36" t="s">
        <v>73</v>
      </c>
      <c r="AH2" s="36" t="s">
        <v>73</v>
      </c>
      <c r="AI2" s="36" t="s">
        <v>73</v>
      </c>
      <c r="AJ2" s="36" t="s">
        <v>73</v>
      </c>
      <c r="AK2" s="36" t="s">
        <v>73</v>
      </c>
      <c r="AL2" s="83" t="s">
        <v>73</v>
      </c>
      <c r="AM2" s="84" t="s">
        <v>73</v>
      </c>
    </row>
    <row r="3" spans="1:39" x14ac:dyDescent="0.2">
      <c r="A3" s="59" t="s">
        <v>75</v>
      </c>
      <c r="B3" s="60">
        <v>0</v>
      </c>
      <c r="C3" s="60">
        <v>1</v>
      </c>
      <c r="D3" s="61" t="s">
        <v>76</v>
      </c>
      <c r="E3" s="61" t="s">
        <v>77</v>
      </c>
      <c r="F3" s="62">
        <v>990040</v>
      </c>
      <c r="G3" s="63">
        <v>1850</v>
      </c>
      <c r="H3" s="63">
        <v>19.149999999999999</v>
      </c>
      <c r="I3" s="63">
        <v>8.8800000000000008</v>
      </c>
      <c r="J3" s="63">
        <v>12.65</v>
      </c>
      <c r="K3" s="63">
        <v>31.2</v>
      </c>
      <c r="L3" s="63">
        <v>3.43</v>
      </c>
      <c r="M3" s="63">
        <v>1075</v>
      </c>
      <c r="N3" s="63">
        <v>0.93</v>
      </c>
      <c r="O3" s="63">
        <v>570</v>
      </c>
      <c r="P3" s="63">
        <v>434</v>
      </c>
      <c r="Q3" s="63">
        <v>141.5</v>
      </c>
      <c r="R3" s="63">
        <v>50.4</v>
      </c>
      <c r="S3" s="63">
        <v>4.17</v>
      </c>
      <c r="T3" s="63">
        <v>1.08</v>
      </c>
      <c r="U3" s="63">
        <v>86.2</v>
      </c>
      <c r="V3" s="63">
        <v>6.78</v>
      </c>
      <c r="W3" s="68">
        <f t="shared" ref="W3:W66" si="0">1.2284*G3</f>
        <v>2272.54</v>
      </c>
      <c r="X3" s="68">
        <f t="shared" ref="X3:X66" si="1">1.1477*H3</f>
        <v>21.978454999999997</v>
      </c>
      <c r="Y3" s="68">
        <f t="shared" ref="Y3:Y66" si="2">1.1435*I3</f>
        <v>10.15428</v>
      </c>
      <c r="Z3" s="68">
        <f t="shared" ref="Z3:Z66" si="3">1.1579*J3</f>
        <v>14.647435</v>
      </c>
      <c r="AA3" s="68">
        <f t="shared" ref="AA3:AA66" si="4">1.1526*K3</f>
        <v>35.961120000000001</v>
      </c>
      <c r="AB3" s="68">
        <f t="shared" ref="AB3:AB66" si="5">1.1455*L3</f>
        <v>3.929065</v>
      </c>
      <c r="AC3" s="68">
        <f t="shared" ref="AC3:AC66" si="6">1.1728*M3</f>
        <v>1260.76</v>
      </c>
      <c r="AD3" s="68">
        <f t="shared" ref="AD3:AD66" si="7">1.1371*N3</f>
        <v>1.0575030000000001</v>
      </c>
      <c r="AE3" s="68">
        <f t="shared" ref="AE3:AE66" si="8">1.1664*P3</f>
        <v>506.21760000000006</v>
      </c>
      <c r="AF3" s="68">
        <f t="shared" ref="AF3:AF66" si="9">1.2082*Q3</f>
        <v>170.96029999999999</v>
      </c>
      <c r="AG3" s="68">
        <f t="shared" ref="AG3:AG66" si="10">1.1596*R3</f>
        <v>58.443839999999994</v>
      </c>
      <c r="AH3" s="68">
        <f t="shared" ref="AH3:AH66" si="11">1.1762*S3</f>
        <v>4.9047539999999996</v>
      </c>
      <c r="AI3" s="68">
        <f t="shared" ref="AI3:AI66" si="12">1.1421*T3</f>
        <v>1.233468</v>
      </c>
      <c r="AJ3" s="68">
        <f t="shared" ref="AJ3:AJ66" si="13">1.2699*U3</f>
        <v>109.46538000000001</v>
      </c>
      <c r="AK3" s="68">
        <f t="shared" ref="AK3:AK66" si="14">1.1387*V3</f>
        <v>7.7203860000000004</v>
      </c>
      <c r="AL3" s="85">
        <f t="shared" ref="AL3:AL66" si="15">1.4305*O3</f>
        <v>815.3850000000001</v>
      </c>
      <c r="AM3" s="86">
        <f t="shared" ref="AM3:AM66" si="16">SUM(W3:AK3)</f>
        <v>4479.9735859999992</v>
      </c>
    </row>
    <row r="4" spans="1:39" x14ac:dyDescent="0.2">
      <c r="A4" s="65" t="s">
        <v>75</v>
      </c>
      <c r="B4" s="66">
        <v>1</v>
      </c>
      <c r="C4" s="66">
        <v>2</v>
      </c>
      <c r="D4" s="67" t="s">
        <v>95</v>
      </c>
      <c r="E4" s="67" t="s">
        <v>77</v>
      </c>
      <c r="F4" s="68">
        <v>990040</v>
      </c>
      <c r="G4" s="69">
        <v>1870</v>
      </c>
      <c r="H4" s="69">
        <v>20.5</v>
      </c>
      <c r="I4" s="69">
        <v>8.89</v>
      </c>
      <c r="J4" s="69">
        <v>13.15</v>
      </c>
      <c r="K4" s="69">
        <v>32</v>
      </c>
      <c r="L4" s="69">
        <v>3.51</v>
      </c>
      <c r="M4" s="69">
        <v>1050</v>
      </c>
      <c r="N4" s="69">
        <v>0.91</v>
      </c>
      <c r="O4" s="69">
        <v>601</v>
      </c>
      <c r="P4" s="69">
        <v>439</v>
      </c>
      <c r="Q4" s="69">
        <v>141.5</v>
      </c>
      <c r="R4" s="69">
        <v>51.3</v>
      </c>
      <c r="S4" s="69">
        <v>4.47</v>
      </c>
      <c r="T4" s="69">
        <v>1.1200000000000001</v>
      </c>
      <c r="U4" s="69">
        <v>86.5</v>
      </c>
      <c r="V4" s="69">
        <v>7.03</v>
      </c>
      <c r="W4" s="68">
        <f t="shared" si="0"/>
        <v>2297.1079999999997</v>
      </c>
      <c r="X4" s="68">
        <f t="shared" si="1"/>
        <v>23.527849999999997</v>
      </c>
      <c r="Y4" s="68">
        <f t="shared" si="2"/>
        <v>10.165715000000001</v>
      </c>
      <c r="Z4" s="68">
        <f t="shared" si="3"/>
        <v>15.226384999999999</v>
      </c>
      <c r="AA4" s="68">
        <f t="shared" si="4"/>
        <v>36.883200000000002</v>
      </c>
      <c r="AB4" s="68">
        <f t="shared" si="5"/>
        <v>4.0207049999999995</v>
      </c>
      <c r="AC4" s="68">
        <f t="shared" si="6"/>
        <v>1231.44</v>
      </c>
      <c r="AD4" s="68">
        <f t="shared" si="7"/>
        <v>1.034761</v>
      </c>
      <c r="AE4" s="68">
        <f t="shared" si="8"/>
        <v>512.04960000000005</v>
      </c>
      <c r="AF4" s="68">
        <f t="shared" si="9"/>
        <v>170.96029999999999</v>
      </c>
      <c r="AG4" s="68">
        <f t="shared" si="10"/>
        <v>59.487479999999998</v>
      </c>
      <c r="AH4" s="68">
        <f t="shared" si="11"/>
        <v>5.2576139999999993</v>
      </c>
      <c r="AI4" s="68">
        <f t="shared" si="12"/>
        <v>1.2791520000000001</v>
      </c>
      <c r="AJ4" s="68">
        <f t="shared" si="13"/>
        <v>109.84635</v>
      </c>
      <c r="AK4" s="68">
        <f t="shared" si="14"/>
        <v>8.0050610000000013</v>
      </c>
      <c r="AL4" s="85">
        <f t="shared" si="15"/>
        <v>859.73050000000001</v>
      </c>
      <c r="AM4" s="86">
        <f t="shared" si="16"/>
        <v>4486.2921729999989</v>
      </c>
    </row>
    <row r="5" spans="1:39" x14ac:dyDescent="0.2">
      <c r="A5" s="65" t="s">
        <v>75</v>
      </c>
      <c r="B5" s="66">
        <v>2</v>
      </c>
      <c r="C5" s="66">
        <v>3</v>
      </c>
      <c r="D5" s="67" t="s">
        <v>96</v>
      </c>
      <c r="E5" s="67" t="s">
        <v>77</v>
      </c>
      <c r="F5" s="68">
        <v>990040</v>
      </c>
      <c r="G5" s="69">
        <v>9320</v>
      </c>
      <c r="H5" s="69">
        <v>39.799999999999997</v>
      </c>
      <c r="I5" s="69">
        <v>16.75</v>
      </c>
      <c r="J5" s="69">
        <v>29.4</v>
      </c>
      <c r="K5" s="69">
        <v>64.900000000000006</v>
      </c>
      <c r="L5" s="69">
        <v>6.39</v>
      </c>
      <c r="M5" s="69">
        <v>6370</v>
      </c>
      <c r="N5" s="69">
        <v>1.66</v>
      </c>
      <c r="O5" s="69">
        <v>1215</v>
      </c>
      <c r="P5" s="69">
        <v>1540</v>
      </c>
      <c r="Q5" s="69">
        <v>628</v>
      </c>
      <c r="R5" s="69">
        <v>135.5</v>
      </c>
      <c r="S5" s="69">
        <v>10.3</v>
      </c>
      <c r="T5" s="69">
        <v>2.1</v>
      </c>
      <c r="U5" s="69">
        <v>159.5</v>
      </c>
      <c r="V5" s="69">
        <v>13.85</v>
      </c>
      <c r="W5" s="68">
        <f t="shared" si="0"/>
        <v>11448.688</v>
      </c>
      <c r="X5" s="68">
        <f t="shared" si="1"/>
        <v>45.678459999999994</v>
      </c>
      <c r="Y5" s="68">
        <f t="shared" si="2"/>
        <v>19.153624999999998</v>
      </c>
      <c r="Z5" s="68">
        <f t="shared" si="3"/>
        <v>34.042259999999999</v>
      </c>
      <c r="AA5" s="68">
        <f t="shared" si="4"/>
        <v>74.803740000000005</v>
      </c>
      <c r="AB5" s="68">
        <f t="shared" si="5"/>
        <v>7.3197449999999993</v>
      </c>
      <c r="AC5" s="68">
        <f t="shared" si="6"/>
        <v>7470.7360000000008</v>
      </c>
      <c r="AD5" s="68">
        <f t="shared" si="7"/>
        <v>1.887586</v>
      </c>
      <c r="AE5" s="68">
        <f t="shared" si="8"/>
        <v>1796.2560000000001</v>
      </c>
      <c r="AF5" s="68">
        <f t="shared" si="9"/>
        <v>758.74959999999999</v>
      </c>
      <c r="AG5" s="68">
        <f t="shared" si="10"/>
        <v>157.1258</v>
      </c>
      <c r="AH5" s="68">
        <f t="shared" si="11"/>
        <v>12.11486</v>
      </c>
      <c r="AI5" s="68">
        <f t="shared" si="12"/>
        <v>2.3984099999999997</v>
      </c>
      <c r="AJ5" s="68">
        <f t="shared" si="13"/>
        <v>202.54904999999999</v>
      </c>
      <c r="AK5" s="68">
        <f t="shared" si="14"/>
        <v>15.770995000000001</v>
      </c>
      <c r="AL5" s="85">
        <f t="shared" si="15"/>
        <v>1738.0575000000001</v>
      </c>
      <c r="AM5" s="86">
        <f t="shared" si="16"/>
        <v>22047.274131000006</v>
      </c>
    </row>
    <row r="6" spans="1:39" x14ac:dyDescent="0.2">
      <c r="A6" s="65" t="s">
        <v>75</v>
      </c>
      <c r="B6" s="66">
        <v>3</v>
      </c>
      <c r="C6" s="66">
        <v>4</v>
      </c>
      <c r="D6" s="67" t="s">
        <v>98</v>
      </c>
      <c r="E6" s="67" t="s">
        <v>77</v>
      </c>
      <c r="F6" s="68">
        <v>990040</v>
      </c>
      <c r="G6" s="69">
        <v>8840</v>
      </c>
      <c r="H6" s="69">
        <v>78.5</v>
      </c>
      <c r="I6" s="69">
        <v>30</v>
      </c>
      <c r="J6" s="69">
        <v>48.7</v>
      </c>
      <c r="K6" s="69">
        <v>126</v>
      </c>
      <c r="L6" s="69">
        <v>12.8</v>
      </c>
      <c r="M6" s="69">
        <v>6710</v>
      </c>
      <c r="N6" s="69">
        <v>2.52</v>
      </c>
      <c r="O6" s="69">
        <v>996</v>
      </c>
      <c r="P6" s="69">
        <v>1950</v>
      </c>
      <c r="Q6" s="69">
        <v>712</v>
      </c>
      <c r="R6" s="69">
        <v>196</v>
      </c>
      <c r="S6" s="69">
        <v>17.55</v>
      </c>
      <c r="T6" s="69">
        <v>3.43</v>
      </c>
      <c r="U6" s="69">
        <v>298</v>
      </c>
      <c r="V6" s="69">
        <v>19.5</v>
      </c>
      <c r="W6" s="68">
        <f t="shared" si="0"/>
        <v>10859.055999999999</v>
      </c>
      <c r="X6" s="68">
        <f t="shared" si="1"/>
        <v>90.094449999999995</v>
      </c>
      <c r="Y6" s="68">
        <f t="shared" si="2"/>
        <v>34.305</v>
      </c>
      <c r="Z6" s="68">
        <f t="shared" si="3"/>
        <v>56.38973</v>
      </c>
      <c r="AA6" s="68">
        <f t="shared" si="4"/>
        <v>145.2276</v>
      </c>
      <c r="AB6" s="68">
        <f t="shared" si="5"/>
        <v>14.6624</v>
      </c>
      <c r="AC6" s="68">
        <f t="shared" si="6"/>
        <v>7869.4880000000003</v>
      </c>
      <c r="AD6" s="68">
        <f t="shared" si="7"/>
        <v>2.8654920000000002</v>
      </c>
      <c r="AE6" s="68">
        <f t="shared" si="8"/>
        <v>2274.48</v>
      </c>
      <c r="AF6" s="68">
        <f t="shared" si="9"/>
        <v>860.23839999999996</v>
      </c>
      <c r="AG6" s="68">
        <f t="shared" si="10"/>
        <v>227.2816</v>
      </c>
      <c r="AH6" s="68">
        <f t="shared" si="11"/>
        <v>20.642309999999998</v>
      </c>
      <c r="AI6" s="68">
        <f t="shared" si="12"/>
        <v>3.9174029999999997</v>
      </c>
      <c r="AJ6" s="68">
        <f t="shared" si="13"/>
        <v>378.43020000000001</v>
      </c>
      <c r="AK6" s="68">
        <f t="shared" si="14"/>
        <v>22.204650000000001</v>
      </c>
      <c r="AL6" s="85">
        <f t="shared" si="15"/>
        <v>1424.778</v>
      </c>
      <c r="AM6" s="86">
        <f t="shared" si="16"/>
        <v>22859.283234999995</v>
      </c>
    </row>
    <row r="7" spans="1:39" x14ac:dyDescent="0.2">
      <c r="A7" s="65" t="s">
        <v>75</v>
      </c>
      <c r="B7" s="66">
        <v>4</v>
      </c>
      <c r="C7" s="66">
        <v>5</v>
      </c>
      <c r="D7" s="67" t="s">
        <v>99</v>
      </c>
      <c r="E7" s="67" t="s">
        <v>77</v>
      </c>
      <c r="F7" s="68">
        <v>990040</v>
      </c>
      <c r="G7" s="69">
        <v>2220</v>
      </c>
      <c r="H7" s="69">
        <v>41.4</v>
      </c>
      <c r="I7" s="69">
        <v>17.149999999999999</v>
      </c>
      <c r="J7" s="69">
        <v>23</v>
      </c>
      <c r="K7" s="69">
        <v>60.3</v>
      </c>
      <c r="L7" s="69">
        <v>7.23</v>
      </c>
      <c r="M7" s="69">
        <v>2110</v>
      </c>
      <c r="N7" s="69">
        <v>1.77</v>
      </c>
      <c r="O7" s="69">
        <v>623</v>
      </c>
      <c r="P7" s="69">
        <v>792</v>
      </c>
      <c r="Q7" s="69">
        <v>259</v>
      </c>
      <c r="R7" s="69">
        <v>91.6</v>
      </c>
      <c r="S7" s="69">
        <v>7.92</v>
      </c>
      <c r="T7" s="69">
        <v>2.2799999999999998</v>
      </c>
      <c r="U7" s="69">
        <v>170.5</v>
      </c>
      <c r="V7" s="69">
        <v>12.8</v>
      </c>
      <c r="W7" s="68">
        <f t="shared" si="0"/>
        <v>2727.0479999999998</v>
      </c>
      <c r="X7" s="68">
        <f t="shared" si="1"/>
        <v>47.514779999999995</v>
      </c>
      <c r="Y7" s="68">
        <f t="shared" si="2"/>
        <v>19.611024999999998</v>
      </c>
      <c r="Z7" s="68">
        <f t="shared" si="3"/>
        <v>26.631699999999999</v>
      </c>
      <c r="AA7" s="68">
        <f t="shared" si="4"/>
        <v>69.501779999999997</v>
      </c>
      <c r="AB7" s="68">
        <f t="shared" si="5"/>
        <v>8.2819649999999996</v>
      </c>
      <c r="AC7" s="68">
        <f t="shared" si="6"/>
        <v>2474.6080000000002</v>
      </c>
      <c r="AD7" s="68">
        <f t="shared" si="7"/>
        <v>2.012667</v>
      </c>
      <c r="AE7" s="68">
        <f t="shared" si="8"/>
        <v>923.78880000000004</v>
      </c>
      <c r="AF7" s="68">
        <f t="shared" si="9"/>
        <v>312.92379999999997</v>
      </c>
      <c r="AG7" s="68">
        <f t="shared" si="10"/>
        <v>106.21935999999999</v>
      </c>
      <c r="AH7" s="68">
        <f t="shared" si="11"/>
        <v>9.3155039999999989</v>
      </c>
      <c r="AI7" s="68">
        <f t="shared" si="12"/>
        <v>2.6039879999999997</v>
      </c>
      <c r="AJ7" s="68">
        <f t="shared" si="13"/>
        <v>216.51795000000001</v>
      </c>
      <c r="AK7" s="68">
        <f t="shared" si="14"/>
        <v>14.575360000000002</v>
      </c>
      <c r="AL7" s="85">
        <f t="shared" si="15"/>
        <v>891.20150000000001</v>
      </c>
      <c r="AM7" s="86">
        <f t="shared" si="16"/>
        <v>6961.1546790000002</v>
      </c>
    </row>
    <row r="8" spans="1:39" x14ac:dyDescent="0.2">
      <c r="A8" s="65" t="s">
        <v>75</v>
      </c>
      <c r="B8" s="66">
        <v>5</v>
      </c>
      <c r="C8" s="66">
        <v>6</v>
      </c>
      <c r="D8" s="67" t="s">
        <v>100</v>
      </c>
      <c r="E8" s="67" t="s">
        <v>77</v>
      </c>
      <c r="F8" s="68">
        <v>990040</v>
      </c>
      <c r="G8" s="69">
        <v>3040</v>
      </c>
      <c r="H8" s="69">
        <v>46.4</v>
      </c>
      <c r="I8" s="69">
        <v>20.9</v>
      </c>
      <c r="J8" s="69">
        <v>27</v>
      </c>
      <c r="K8" s="69">
        <v>71.900000000000006</v>
      </c>
      <c r="L8" s="69">
        <v>8.26</v>
      </c>
      <c r="M8" s="69">
        <v>2520</v>
      </c>
      <c r="N8" s="69">
        <v>1.9</v>
      </c>
      <c r="O8" s="69">
        <v>537</v>
      </c>
      <c r="P8" s="69">
        <v>969</v>
      </c>
      <c r="Q8" s="69">
        <v>314</v>
      </c>
      <c r="R8" s="69">
        <v>104.5</v>
      </c>
      <c r="S8" s="69">
        <v>9.27</v>
      </c>
      <c r="T8" s="69">
        <v>2.4700000000000002</v>
      </c>
      <c r="U8" s="69">
        <v>216</v>
      </c>
      <c r="V8" s="69">
        <v>14</v>
      </c>
      <c r="W8" s="68">
        <f t="shared" si="0"/>
        <v>3734.3359999999998</v>
      </c>
      <c r="X8" s="68">
        <f t="shared" si="1"/>
        <v>53.253279999999997</v>
      </c>
      <c r="Y8" s="68">
        <f t="shared" si="2"/>
        <v>23.899149999999999</v>
      </c>
      <c r="Z8" s="68">
        <f t="shared" si="3"/>
        <v>31.263299999999997</v>
      </c>
      <c r="AA8" s="68">
        <f t="shared" si="4"/>
        <v>82.871940000000009</v>
      </c>
      <c r="AB8" s="68">
        <f t="shared" si="5"/>
        <v>9.4618299999999991</v>
      </c>
      <c r="AC8" s="68">
        <f t="shared" si="6"/>
        <v>2955.4560000000001</v>
      </c>
      <c r="AD8" s="68">
        <f t="shared" si="7"/>
        <v>2.1604899999999998</v>
      </c>
      <c r="AE8" s="68">
        <f t="shared" si="8"/>
        <v>1130.2416000000001</v>
      </c>
      <c r="AF8" s="68">
        <f t="shared" si="9"/>
        <v>379.37479999999999</v>
      </c>
      <c r="AG8" s="68">
        <f t="shared" si="10"/>
        <v>121.17819999999999</v>
      </c>
      <c r="AH8" s="68">
        <f t="shared" si="11"/>
        <v>10.903373999999999</v>
      </c>
      <c r="AI8" s="68">
        <f t="shared" si="12"/>
        <v>2.8209870000000001</v>
      </c>
      <c r="AJ8" s="68">
        <f t="shared" si="13"/>
        <v>274.29840000000002</v>
      </c>
      <c r="AK8" s="68">
        <f t="shared" si="14"/>
        <v>15.941800000000001</v>
      </c>
      <c r="AL8" s="85">
        <f t="shared" si="15"/>
        <v>768.1785000000001</v>
      </c>
      <c r="AM8" s="86">
        <f t="shared" si="16"/>
        <v>8827.4611509999995</v>
      </c>
    </row>
    <row r="9" spans="1:39" x14ac:dyDescent="0.2">
      <c r="A9" s="65" t="s">
        <v>75</v>
      </c>
      <c r="B9" s="66">
        <v>6</v>
      </c>
      <c r="C9" s="66">
        <v>7</v>
      </c>
      <c r="D9" s="67" t="s">
        <v>101</v>
      </c>
      <c r="E9" s="67" t="s">
        <v>77</v>
      </c>
      <c r="F9" s="68">
        <v>990040</v>
      </c>
      <c r="G9" s="69">
        <v>5420</v>
      </c>
      <c r="H9" s="69">
        <v>99.8</v>
      </c>
      <c r="I9" s="69">
        <v>47.4</v>
      </c>
      <c r="J9" s="69">
        <v>53.5</v>
      </c>
      <c r="K9" s="69">
        <v>143.5</v>
      </c>
      <c r="L9" s="69">
        <v>18</v>
      </c>
      <c r="M9" s="69">
        <v>3870</v>
      </c>
      <c r="N9" s="69">
        <v>4.3600000000000003</v>
      </c>
      <c r="O9" s="69">
        <v>484</v>
      </c>
      <c r="P9" s="69">
        <v>2010</v>
      </c>
      <c r="Q9" s="69">
        <v>682</v>
      </c>
      <c r="R9" s="69">
        <v>214</v>
      </c>
      <c r="S9" s="69">
        <v>19</v>
      </c>
      <c r="T9" s="69">
        <v>5.91</v>
      </c>
      <c r="U9" s="69">
        <v>565</v>
      </c>
      <c r="V9" s="69">
        <v>34.5</v>
      </c>
      <c r="W9" s="68">
        <f t="shared" si="0"/>
        <v>6657.9279999999999</v>
      </c>
      <c r="X9" s="68">
        <f t="shared" si="1"/>
        <v>114.54046</v>
      </c>
      <c r="Y9" s="68">
        <f t="shared" si="2"/>
        <v>54.201899999999995</v>
      </c>
      <c r="Z9" s="68">
        <f t="shared" si="3"/>
        <v>61.947649999999996</v>
      </c>
      <c r="AA9" s="68">
        <f t="shared" si="4"/>
        <v>165.3981</v>
      </c>
      <c r="AB9" s="68">
        <f t="shared" si="5"/>
        <v>20.619</v>
      </c>
      <c r="AC9" s="68">
        <f t="shared" si="6"/>
        <v>4538.7359999999999</v>
      </c>
      <c r="AD9" s="68">
        <f t="shared" si="7"/>
        <v>4.9577560000000007</v>
      </c>
      <c r="AE9" s="68">
        <f t="shared" si="8"/>
        <v>2344.4640000000004</v>
      </c>
      <c r="AF9" s="68">
        <f t="shared" si="9"/>
        <v>823.99239999999998</v>
      </c>
      <c r="AG9" s="68">
        <f t="shared" si="10"/>
        <v>248.15439999999998</v>
      </c>
      <c r="AH9" s="68">
        <f t="shared" si="11"/>
        <v>22.347799999999999</v>
      </c>
      <c r="AI9" s="68">
        <f t="shared" si="12"/>
        <v>6.7498109999999993</v>
      </c>
      <c r="AJ9" s="68">
        <f t="shared" si="13"/>
        <v>717.49350000000004</v>
      </c>
      <c r="AK9" s="68">
        <f t="shared" si="14"/>
        <v>39.285150000000002</v>
      </c>
      <c r="AL9" s="85">
        <f t="shared" si="15"/>
        <v>692.36200000000008</v>
      </c>
      <c r="AM9" s="86">
        <f t="shared" si="16"/>
        <v>15820.815926999998</v>
      </c>
    </row>
    <row r="10" spans="1:39" x14ac:dyDescent="0.2">
      <c r="A10" s="65" t="s">
        <v>75</v>
      </c>
      <c r="B10" s="66">
        <v>7</v>
      </c>
      <c r="C10" s="66">
        <v>8</v>
      </c>
      <c r="D10" s="67" t="s">
        <v>102</v>
      </c>
      <c r="E10" s="67" t="s">
        <v>77</v>
      </c>
      <c r="F10" s="68">
        <v>990040</v>
      </c>
      <c r="G10" s="69">
        <v>1825</v>
      </c>
      <c r="H10" s="69">
        <v>47.4</v>
      </c>
      <c r="I10" s="69">
        <v>22.2</v>
      </c>
      <c r="J10" s="69">
        <v>26</v>
      </c>
      <c r="K10" s="69">
        <v>69.7</v>
      </c>
      <c r="L10" s="69">
        <v>8.4700000000000006</v>
      </c>
      <c r="M10" s="69">
        <v>1990</v>
      </c>
      <c r="N10" s="69">
        <v>2.4300000000000002</v>
      </c>
      <c r="O10" s="69">
        <v>394</v>
      </c>
      <c r="P10" s="69">
        <v>906</v>
      </c>
      <c r="Q10" s="69">
        <v>278</v>
      </c>
      <c r="R10" s="69">
        <v>101.5</v>
      </c>
      <c r="S10" s="69">
        <v>8.94</v>
      </c>
      <c r="T10" s="69">
        <v>2.72</v>
      </c>
      <c r="U10" s="69">
        <v>245</v>
      </c>
      <c r="V10" s="69">
        <v>17.350000000000001</v>
      </c>
      <c r="W10" s="68">
        <f t="shared" si="0"/>
        <v>2241.83</v>
      </c>
      <c r="X10" s="68">
        <f t="shared" si="1"/>
        <v>54.400979999999997</v>
      </c>
      <c r="Y10" s="68">
        <f t="shared" si="2"/>
        <v>25.3857</v>
      </c>
      <c r="Z10" s="68">
        <f t="shared" si="3"/>
        <v>30.105399999999999</v>
      </c>
      <c r="AA10" s="68">
        <f t="shared" si="4"/>
        <v>80.336220000000012</v>
      </c>
      <c r="AB10" s="68">
        <f t="shared" si="5"/>
        <v>9.7023849999999996</v>
      </c>
      <c r="AC10" s="68">
        <f t="shared" si="6"/>
        <v>2333.8720000000003</v>
      </c>
      <c r="AD10" s="68">
        <f t="shared" si="7"/>
        <v>2.763153</v>
      </c>
      <c r="AE10" s="68">
        <f t="shared" si="8"/>
        <v>1056.7584000000002</v>
      </c>
      <c r="AF10" s="68">
        <f t="shared" si="9"/>
        <v>335.87959999999998</v>
      </c>
      <c r="AG10" s="68">
        <f t="shared" si="10"/>
        <v>117.6994</v>
      </c>
      <c r="AH10" s="68">
        <f t="shared" si="11"/>
        <v>10.515227999999999</v>
      </c>
      <c r="AI10" s="68">
        <f t="shared" si="12"/>
        <v>3.1065119999999999</v>
      </c>
      <c r="AJ10" s="68">
        <f t="shared" si="13"/>
        <v>311.12549999999999</v>
      </c>
      <c r="AK10" s="68">
        <f t="shared" si="14"/>
        <v>19.756445000000003</v>
      </c>
      <c r="AL10" s="85">
        <f t="shared" si="15"/>
        <v>563.61700000000008</v>
      </c>
      <c r="AM10" s="86">
        <f t="shared" si="16"/>
        <v>6633.2369230000022</v>
      </c>
    </row>
    <row r="11" spans="1:39" x14ac:dyDescent="0.2">
      <c r="A11" s="65" t="s">
        <v>75</v>
      </c>
      <c r="B11" s="66">
        <v>8</v>
      </c>
      <c r="C11" s="66">
        <v>9</v>
      </c>
      <c r="D11" s="67" t="s">
        <v>103</v>
      </c>
      <c r="E11" s="67" t="s">
        <v>77</v>
      </c>
      <c r="F11" s="68">
        <v>990040</v>
      </c>
      <c r="G11" s="69">
        <v>1190</v>
      </c>
      <c r="H11" s="69">
        <v>35.1</v>
      </c>
      <c r="I11" s="69">
        <v>16.850000000000001</v>
      </c>
      <c r="J11" s="69">
        <v>18.8</v>
      </c>
      <c r="K11" s="69">
        <v>51.9</v>
      </c>
      <c r="L11" s="69">
        <v>6.17</v>
      </c>
      <c r="M11" s="69">
        <v>1435</v>
      </c>
      <c r="N11" s="69">
        <v>1.84</v>
      </c>
      <c r="O11" s="69">
        <v>286</v>
      </c>
      <c r="P11" s="69">
        <v>663</v>
      </c>
      <c r="Q11" s="69">
        <v>204</v>
      </c>
      <c r="R11" s="69">
        <v>67.599999999999994</v>
      </c>
      <c r="S11" s="69">
        <v>6.47</v>
      </c>
      <c r="T11" s="69">
        <v>2.2000000000000002</v>
      </c>
      <c r="U11" s="69">
        <v>172.5</v>
      </c>
      <c r="V11" s="69">
        <v>13.35</v>
      </c>
      <c r="W11" s="68">
        <f t="shared" si="0"/>
        <v>1461.7959999999998</v>
      </c>
      <c r="X11" s="68">
        <f t="shared" si="1"/>
        <v>40.284269999999999</v>
      </c>
      <c r="Y11" s="68">
        <f t="shared" si="2"/>
        <v>19.267975</v>
      </c>
      <c r="Z11" s="68">
        <f t="shared" si="3"/>
        <v>21.768519999999999</v>
      </c>
      <c r="AA11" s="68">
        <f t="shared" si="4"/>
        <v>59.819940000000003</v>
      </c>
      <c r="AB11" s="68">
        <f t="shared" si="5"/>
        <v>7.0677349999999999</v>
      </c>
      <c r="AC11" s="68">
        <f t="shared" si="6"/>
        <v>1682.9680000000001</v>
      </c>
      <c r="AD11" s="68">
        <f t="shared" si="7"/>
        <v>2.0922640000000001</v>
      </c>
      <c r="AE11" s="68">
        <f t="shared" si="8"/>
        <v>773.32320000000004</v>
      </c>
      <c r="AF11" s="68">
        <f t="shared" si="9"/>
        <v>246.47279999999998</v>
      </c>
      <c r="AG11" s="68">
        <f t="shared" si="10"/>
        <v>78.388959999999997</v>
      </c>
      <c r="AH11" s="68">
        <f t="shared" si="11"/>
        <v>7.6100139999999987</v>
      </c>
      <c r="AI11" s="68">
        <f t="shared" si="12"/>
        <v>2.5126200000000001</v>
      </c>
      <c r="AJ11" s="68">
        <f t="shared" si="13"/>
        <v>219.05775</v>
      </c>
      <c r="AK11" s="68">
        <f t="shared" si="14"/>
        <v>15.201645000000001</v>
      </c>
      <c r="AL11" s="85">
        <f t="shared" si="15"/>
        <v>409.12300000000005</v>
      </c>
      <c r="AM11" s="86">
        <f t="shared" si="16"/>
        <v>4637.6316930000003</v>
      </c>
    </row>
    <row r="12" spans="1:39" x14ac:dyDescent="0.2">
      <c r="A12" s="65" t="s">
        <v>75</v>
      </c>
      <c r="B12" s="66">
        <v>9</v>
      </c>
      <c r="C12" s="66">
        <v>10</v>
      </c>
      <c r="D12" s="67" t="s">
        <v>104</v>
      </c>
      <c r="E12" s="67" t="s">
        <v>77</v>
      </c>
      <c r="F12" s="68">
        <v>990040</v>
      </c>
      <c r="G12" s="69">
        <v>1910</v>
      </c>
      <c r="H12" s="69">
        <v>40.200000000000003</v>
      </c>
      <c r="I12" s="69">
        <v>18.600000000000001</v>
      </c>
      <c r="J12" s="69">
        <v>23.7</v>
      </c>
      <c r="K12" s="69">
        <v>62.2</v>
      </c>
      <c r="L12" s="69">
        <v>7.54</v>
      </c>
      <c r="M12" s="69">
        <v>1845</v>
      </c>
      <c r="N12" s="69">
        <v>2.16</v>
      </c>
      <c r="O12" s="69">
        <v>301</v>
      </c>
      <c r="P12" s="69">
        <v>872</v>
      </c>
      <c r="Q12" s="69">
        <v>261</v>
      </c>
      <c r="R12" s="69">
        <v>93.3</v>
      </c>
      <c r="S12" s="69">
        <v>7.72</v>
      </c>
      <c r="T12" s="69">
        <v>2.5099999999999998</v>
      </c>
      <c r="U12" s="69">
        <v>201</v>
      </c>
      <c r="V12" s="69">
        <v>15.1</v>
      </c>
      <c r="W12" s="68">
        <f t="shared" si="0"/>
        <v>2346.2439999999997</v>
      </c>
      <c r="X12" s="68">
        <f t="shared" si="1"/>
        <v>46.137540000000001</v>
      </c>
      <c r="Y12" s="68">
        <f t="shared" si="2"/>
        <v>21.269100000000002</v>
      </c>
      <c r="Z12" s="68">
        <f t="shared" si="3"/>
        <v>27.442229999999999</v>
      </c>
      <c r="AA12" s="68">
        <f t="shared" si="4"/>
        <v>71.691720000000004</v>
      </c>
      <c r="AB12" s="68">
        <f t="shared" si="5"/>
        <v>8.6370699999999996</v>
      </c>
      <c r="AC12" s="68">
        <f t="shared" si="6"/>
        <v>2163.8160000000003</v>
      </c>
      <c r="AD12" s="68">
        <f t="shared" si="7"/>
        <v>2.4561360000000003</v>
      </c>
      <c r="AE12" s="68">
        <f t="shared" si="8"/>
        <v>1017.1008</v>
      </c>
      <c r="AF12" s="68">
        <f t="shared" si="9"/>
        <v>315.34019999999998</v>
      </c>
      <c r="AG12" s="68">
        <f t="shared" si="10"/>
        <v>108.19068</v>
      </c>
      <c r="AH12" s="68">
        <f t="shared" si="11"/>
        <v>9.0802639999999997</v>
      </c>
      <c r="AI12" s="68">
        <f t="shared" si="12"/>
        <v>2.8666709999999993</v>
      </c>
      <c r="AJ12" s="68">
        <f t="shared" si="13"/>
        <v>255.2499</v>
      </c>
      <c r="AK12" s="68">
        <f t="shared" si="14"/>
        <v>17.194369999999999</v>
      </c>
      <c r="AL12" s="85">
        <f t="shared" si="15"/>
        <v>430.58050000000003</v>
      </c>
      <c r="AM12" s="86">
        <f t="shared" si="16"/>
        <v>6412.7166809999999</v>
      </c>
    </row>
    <row r="13" spans="1:39" x14ac:dyDescent="0.2">
      <c r="A13" s="65" t="s">
        <v>75</v>
      </c>
      <c r="B13" s="66">
        <v>10</v>
      </c>
      <c r="C13" s="66">
        <v>11</v>
      </c>
      <c r="D13" s="67" t="s">
        <v>108</v>
      </c>
      <c r="E13" s="67" t="s">
        <v>77</v>
      </c>
      <c r="F13" s="68">
        <v>990040</v>
      </c>
      <c r="G13" s="69">
        <v>583</v>
      </c>
      <c r="H13" s="69">
        <v>58.2</v>
      </c>
      <c r="I13" s="69">
        <v>27.7</v>
      </c>
      <c r="J13" s="69">
        <v>24.8</v>
      </c>
      <c r="K13" s="69">
        <v>87.2</v>
      </c>
      <c r="L13" s="69">
        <v>11.2</v>
      </c>
      <c r="M13" s="69">
        <v>534</v>
      </c>
      <c r="N13" s="69">
        <v>2.9</v>
      </c>
      <c r="O13" s="69">
        <v>238</v>
      </c>
      <c r="P13" s="69">
        <v>583</v>
      </c>
      <c r="Q13" s="69">
        <v>126</v>
      </c>
      <c r="R13" s="69">
        <v>85.1</v>
      </c>
      <c r="S13" s="69">
        <v>10.199999999999999</v>
      </c>
      <c r="T13" s="69">
        <v>3.61</v>
      </c>
      <c r="U13" s="69">
        <v>340</v>
      </c>
      <c r="V13" s="69">
        <v>21</v>
      </c>
      <c r="W13" s="68">
        <f t="shared" si="0"/>
        <v>716.15719999999999</v>
      </c>
      <c r="X13" s="68">
        <f t="shared" si="1"/>
        <v>66.796139999999994</v>
      </c>
      <c r="Y13" s="68">
        <f t="shared" si="2"/>
        <v>31.674949999999999</v>
      </c>
      <c r="Z13" s="68">
        <f t="shared" si="3"/>
        <v>28.715920000000001</v>
      </c>
      <c r="AA13" s="68">
        <f t="shared" si="4"/>
        <v>100.50672000000002</v>
      </c>
      <c r="AB13" s="68">
        <f t="shared" si="5"/>
        <v>12.829599999999999</v>
      </c>
      <c r="AC13" s="68">
        <f t="shared" si="6"/>
        <v>626.27520000000004</v>
      </c>
      <c r="AD13" s="68">
        <f t="shared" si="7"/>
        <v>3.29759</v>
      </c>
      <c r="AE13" s="68">
        <f t="shared" si="8"/>
        <v>680.01120000000003</v>
      </c>
      <c r="AF13" s="68">
        <f t="shared" si="9"/>
        <v>152.23319999999998</v>
      </c>
      <c r="AG13" s="68">
        <f t="shared" si="10"/>
        <v>98.681959999999989</v>
      </c>
      <c r="AH13" s="68">
        <f t="shared" si="11"/>
        <v>11.997239999999998</v>
      </c>
      <c r="AI13" s="68">
        <f t="shared" si="12"/>
        <v>4.1229809999999993</v>
      </c>
      <c r="AJ13" s="68">
        <f t="shared" si="13"/>
        <v>431.76600000000002</v>
      </c>
      <c r="AK13" s="68">
        <f t="shared" si="14"/>
        <v>23.912700000000001</v>
      </c>
      <c r="AL13" s="85">
        <f t="shared" si="15"/>
        <v>340.459</v>
      </c>
      <c r="AM13" s="86">
        <f t="shared" si="16"/>
        <v>2988.9786010000003</v>
      </c>
    </row>
    <row r="14" spans="1:39" x14ac:dyDescent="0.2">
      <c r="A14" s="65" t="s">
        <v>75</v>
      </c>
      <c r="B14" s="66">
        <v>11</v>
      </c>
      <c r="C14" s="66">
        <v>12</v>
      </c>
      <c r="D14" s="67" t="s">
        <v>109</v>
      </c>
      <c r="E14" s="67" t="s">
        <v>77</v>
      </c>
      <c r="F14" s="68">
        <v>990040</v>
      </c>
      <c r="G14" s="69">
        <v>2340</v>
      </c>
      <c r="H14" s="69">
        <v>60.9</v>
      </c>
      <c r="I14" s="69">
        <v>34.6</v>
      </c>
      <c r="J14" s="69">
        <v>23.4</v>
      </c>
      <c r="K14" s="69">
        <v>69.5</v>
      </c>
      <c r="L14" s="69">
        <v>13.4</v>
      </c>
      <c r="M14" s="69">
        <v>1405</v>
      </c>
      <c r="N14" s="69">
        <v>3.7</v>
      </c>
      <c r="O14" s="69">
        <v>357</v>
      </c>
      <c r="P14" s="69">
        <v>629</v>
      </c>
      <c r="Q14" s="69">
        <v>194</v>
      </c>
      <c r="R14" s="69">
        <v>81.400000000000006</v>
      </c>
      <c r="S14" s="69">
        <v>10.8</v>
      </c>
      <c r="T14" s="69">
        <v>4.33</v>
      </c>
      <c r="U14" s="69">
        <v>421</v>
      </c>
      <c r="V14" s="69">
        <v>25.9</v>
      </c>
      <c r="W14" s="68">
        <f t="shared" si="0"/>
        <v>2874.4559999999997</v>
      </c>
      <c r="X14" s="68">
        <f t="shared" si="1"/>
        <v>69.894929999999988</v>
      </c>
      <c r="Y14" s="68">
        <f t="shared" si="2"/>
        <v>39.565100000000001</v>
      </c>
      <c r="Z14" s="68">
        <f t="shared" si="3"/>
        <v>27.094859999999997</v>
      </c>
      <c r="AA14" s="68">
        <f t="shared" si="4"/>
        <v>80.105699999999999</v>
      </c>
      <c r="AB14" s="68">
        <f t="shared" si="5"/>
        <v>15.3497</v>
      </c>
      <c r="AC14" s="68">
        <f t="shared" si="6"/>
        <v>1647.7840000000001</v>
      </c>
      <c r="AD14" s="68">
        <f t="shared" si="7"/>
        <v>4.2072700000000003</v>
      </c>
      <c r="AE14" s="68">
        <f t="shared" si="8"/>
        <v>733.66560000000004</v>
      </c>
      <c r="AF14" s="68">
        <f t="shared" si="9"/>
        <v>234.39079999999998</v>
      </c>
      <c r="AG14" s="68">
        <f t="shared" si="10"/>
        <v>94.391440000000003</v>
      </c>
      <c r="AH14" s="68">
        <f t="shared" si="11"/>
        <v>12.702959999999999</v>
      </c>
      <c r="AI14" s="68">
        <f t="shared" si="12"/>
        <v>4.9452929999999995</v>
      </c>
      <c r="AJ14" s="68">
        <f t="shared" si="13"/>
        <v>534.62790000000007</v>
      </c>
      <c r="AK14" s="68">
        <f t="shared" si="14"/>
        <v>29.492329999999999</v>
      </c>
      <c r="AL14" s="85">
        <f t="shared" si="15"/>
        <v>510.68850000000003</v>
      </c>
      <c r="AM14" s="86">
        <f t="shared" si="16"/>
        <v>6402.6738830000004</v>
      </c>
    </row>
    <row r="15" spans="1:39" x14ac:dyDescent="0.2">
      <c r="A15" s="65" t="s">
        <v>75</v>
      </c>
      <c r="B15" s="66">
        <v>12</v>
      </c>
      <c r="C15" s="66">
        <v>13</v>
      </c>
      <c r="D15" s="67" t="s">
        <v>110</v>
      </c>
      <c r="E15" s="67" t="s">
        <v>77</v>
      </c>
      <c r="F15" s="68">
        <v>990040</v>
      </c>
      <c r="G15" s="69">
        <v>2630</v>
      </c>
      <c r="H15" s="69">
        <v>54.6</v>
      </c>
      <c r="I15" s="69">
        <v>33.799999999999997</v>
      </c>
      <c r="J15" s="69">
        <v>19.7</v>
      </c>
      <c r="K15" s="69">
        <v>56.8</v>
      </c>
      <c r="L15" s="69">
        <v>12.5</v>
      </c>
      <c r="M15" s="69">
        <v>1860</v>
      </c>
      <c r="N15" s="69">
        <v>3.78</v>
      </c>
      <c r="O15" s="69">
        <v>450</v>
      </c>
      <c r="P15" s="69">
        <v>655</v>
      </c>
      <c r="Q15" s="69">
        <v>216</v>
      </c>
      <c r="R15" s="69">
        <v>70.3</v>
      </c>
      <c r="S15" s="69">
        <v>9.44</v>
      </c>
      <c r="T15" s="69">
        <v>4.53</v>
      </c>
      <c r="U15" s="69">
        <v>399</v>
      </c>
      <c r="V15" s="69">
        <v>27.6</v>
      </c>
      <c r="W15" s="68">
        <f t="shared" si="0"/>
        <v>3230.692</v>
      </c>
      <c r="X15" s="68">
        <f t="shared" si="1"/>
        <v>62.66442</v>
      </c>
      <c r="Y15" s="68">
        <f t="shared" si="2"/>
        <v>38.650299999999994</v>
      </c>
      <c r="Z15" s="68">
        <f t="shared" si="3"/>
        <v>22.810629999999996</v>
      </c>
      <c r="AA15" s="68">
        <f t="shared" si="4"/>
        <v>65.467680000000001</v>
      </c>
      <c r="AB15" s="68">
        <f t="shared" si="5"/>
        <v>14.31875</v>
      </c>
      <c r="AC15" s="68">
        <f t="shared" si="6"/>
        <v>2181.4079999999999</v>
      </c>
      <c r="AD15" s="68">
        <f t="shared" si="7"/>
        <v>4.2982379999999996</v>
      </c>
      <c r="AE15" s="68">
        <f t="shared" si="8"/>
        <v>763.99200000000008</v>
      </c>
      <c r="AF15" s="68">
        <f t="shared" si="9"/>
        <v>260.97120000000001</v>
      </c>
      <c r="AG15" s="68">
        <f t="shared" si="10"/>
        <v>81.519880000000001</v>
      </c>
      <c r="AH15" s="68">
        <f t="shared" si="11"/>
        <v>11.103327999999999</v>
      </c>
      <c r="AI15" s="68">
        <f t="shared" si="12"/>
        <v>5.1737130000000002</v>
      </c>
      <c r="AJ15" s="68">
        <f t="shared" si="13"/>
        <v>506.69010000000003</v>
      </c>
      <c r="AK15" s="68">
        <f t="shared" si="14"/>
        <v>31.428120000000003</v>
      </c>
      <c r="AL15" s="85">
        <f t="shared" si="15"/>
        <v>643.72500000000002</v>
      </c>
      <c r="AM15" s="86">
        <f t="shared" si="16"/>
        <v>7281.1883589999998</v>
      </c>
    </row>
    <row r="16" spans="1:39" x14ac:dyDescent="0.2">
      <c r="A16" s="65" t="s">
        <v>75</v>
      </c>
      <c r="B16" s="66">
        <v>13</v>
      </c>
      <c r="C16" s="66">
        <v>14</v>
      </c>
      <c r="D16" s="67" t="s">
        <v>111</v>
      </c>
      <c r="E16" s="67" t="s">
        <v>77</v>
      </c>
      <c r="F16" s="68">
        <v>990040</v>
      </c>
      <c r="G16" s="69">
        <v>7180</v>
      </c>
      <c r="H16" s="69">
        <v>39.9</v>
      </c>
      <c r="I16" s="69">
        <v>30.6</v>
      </c>
      <c r="J16" s="69">
        <v>28.5</v>
      </c>
      <c r="K16" s="69">
        <v>57.9</v>
      </c>
      <c r="L16" s="69">
        <v>10.15</v>
      </c>
      <c r="M16" s="69">
        <v>5540</v>
      </c>
      <c r="N16" s="69">
        <v>4.05</v>
      </c>
      <c r="O16" s="70">
        <v>3810</v>
      </c>
      <c r="P16" s="69">
        <v>1720</v>
      </c>
      <c r="Q16" s="69">
        <v>627</v>
      </c>
      <c r="R16" s="69">
        <v>133</v>
      </c>
      <c r="S16" s="69">
        <v>8.56</v>
      </c>
      <c r="T16" s="69">
        <v>4.24</v>
      </c>
      <c r="U16" s="69">
        <v>372</v>
      </c>
      <c r="V16" s="69">
        <v>25.6</v>
      </c>
      <c r="W16" s="68">
        <f t="shared" si="0"/>
        <v>8819.9120000000003</v>
      </c>
      <c r="X16" s="68">
        <f t="shared" si="1"/>
        <v>45.793229999999994</v>
      </c>
      <c r="Y16" s="68">
        <f t="shared" si="2"/>
        <v>34.991100000000003</v>
      </c>
      <c r="Z16" s="68">
        <f t="shared" si="3"/>
        <v>33.000149999999998</v>
      </c>
      <c r="AA16" s="68">
        <f t="shared" si="4"/>
        <v>66.73554</v>
      </c>
      <c r="AB16" s="68">
        <f t="shared" si="5"/>
        <v>11.626825</v>
      </c>
      <c r="AC16" s="68">
        <f t="shared" si="6"/>
        <v>6497.3120000000008</v>
      </c>
      <c r="AD16" s="68">
        <f t="shared" si="7"/>
        <v>4.6052549999999997</v>
      </c>
      <c r="AE16" s="68">
        <f t="shared" si="8"/>
        <v>2006.2080000000001</v>
      </c>
      <c r="AF16" s="68">
        <f t="shared" si="9"/>
        <v>757.54139999999995</v>
      </c>
      <c r="AG16" s="68">
        <f t="shared" si="10"/>
        <v>154.2268</v>
      </c>
      <c r="AH16" s="68">
        <f t="shared" si="11"/>
        <v>10.068272</v>
      </c>
      <c r="AI16" s="68">
        <f t="shared" si="12"/>
        <v>4.8425039999999999</v>
      </c>
      <c r="AJ16" s="68">
        <f t="shared" si="13"/>
        <v>472.40280000000001</v>
      </c>
      <c r="AK16" s="68">
        <f t="shared" si="14"/>
        <v>29.150720000000003</v>
      </c>
      <c r="AL16" s="85">
        <f t="shared" si="15"/>
        <v>5450.2050000000008</v>
      </c>
      <c r="AM16" s="86">
        <f t="shared" si="16"/>
        <v>18948.416595999999</v>
      </c>
    </row>
    <row r="17" spans="1:39" x14ac:dyDescent="0.2">
      <c r="A17" s="65" t="s">
        <v>75</v>
      </c>
      <c r="B17" s="66">
        <v>14</v>
      </c>
      <c r="C17" s="66">
        <v>15</v>
      </c>
      <c r="D17" s="67" t="s">
        <v>112</v>
      </c>
      <c r="E17" s="67" t="s">
        <v>77</v>
      </c>
      <c r="F17" s="68">
        <v>990040</v>
      </c>
      <c r="G17" s="69">
        <v>5810</v>
      </c>
      <c r="H17" s="69">
        <v>37.9</v>
      </c>
      <c r="I17" s="69">
        <v>32.1</v>
      </c>
      <c r="J17" s="69">
        <v>21.8</v>
      </c>
      <c r="K17" s="69">
        <v>46.6</v>
      </c>
      <c r="L17" s="69">
        <v>10.4</v>
      </c>
      <c r="M17" s="69">
        <v>4370</v>
      </c>
      <c r="N17" s="69">
        <v>4.49</v>
      </c>
      <c r="O17" s="70">
        <v>2600</v>
      </c>
      <c r="P17" s="69">
        <v>1235</v>
      </c>
      <c r="Q17" s="69">
        <v>478</v>
      </c>
      <c r="R17" s="69">
        <v>100.5</v>
      </c>
      <c r="S17" s="69">
        <v>7.45</v>
      </c>
      <c r="T17" s="69">
        <v>4.42</v>
      </c>
      <c r="U17" s="69">
        <v>402</v>
      </c>
      <c r="V17" s="69">
        <v>27.2</v>
      </c>
      <c r="W17" s="68">
        <f t="shared" si="0"/>
        <v>7137.0039999999999</v>
      </c>
      <c r="X17" s="68">
        <f t="shared" si="1"/>
        <v>43.497829999999993</v>
      </c>
      <c r="Y17" s="68">
        <f t="shared" si="2"/>
        <v>36.70635</v>
      </c>
      <c r="Z17" s="68">
        <f t="shared" si="3"/>
        <v>25.24222</v>
      </c>
      <c r="AA17" s="68">
        <f t="shared" si="4"/>
        <v>53.711160000000007</v>
      </c>
      <c r="AB17" s="68">
        <f t="shared" si="5"/>
        <v>11.9132</v>
      </c>
      <c r="AC17" s="68">
        <f t="shared" si="6"/>
        <v>5125.1360000000004</v>
      </c>
      <c r="AD17" s="68">
        <f t="shared" si="7"/>
        <v>5.1055790000000005</v>
      </c>
      <c r="AE17" s="68">
        <f t="shared" si="8"/>
        <v>1440.5040000000001</v>
      </c>
      <c r="AF17" s="68">
        <f t="shared" si="9"/>
        <v>577.51959999999997</v>
      </c>
      <c r="AG17" s="68">
        <f t="shared" si="10"/>
        <v>116.5398</v>
      </c>
      <c r="AH17" s="68">
        <f t="shared" si="11"/>
        <v>8.7626899999999992</v>
      </c>
      <c r="AI17" s="68">
        <f t="shared" si="12"/>
        <v>5.0480819999999991</v>
      </c>
      <c r="AJ17" s="68">
        <f t="shared" si="13"/>
        <v>510.49979999999999</v>
      </c>
      <c r="AK17" s="68">
        <f t="shared" si="14"/>
        <v>30.972640000000002</v>
      </c>
      <c r="AL17" s="85">
        <f t="shared" si="15"/>
        <v>3719.3</v>
      </c>
      <c r="AM17" s="86">
        <f t="shared" si="16"/>
        <v>15128.162951</v>
      </c>
    </row>
    <row r="18" spans="1:39" x14ac:dyDescent="0.2">
      <c r="A18" s="65" t="s">
        <v>75</v>
      </c>
      <c r="B18" s="66">
        <v>15</v>
      </c>
      <c r="C18" s="66">
        <v>16</v>
      </c>
      <c r="D18" s="67" t="s">
        <v>113</v>
      </c>
      <c r="E18" s="67" t="s">
        <v>77</v>
      </c>
      <c r="F18" s="68">
        <v>990040</v>
      </c>
      <c r="G18" s="69">
        <v>4270</v>
      </c>
      <c r="H18" s="69">
        <v>39.200000000000003</v>
      </c>
      <c r="I18" s="69">
        <v>38.200000000000003</v>
      </c>
      <c r="J18" s="69">
        <v>20.8</v>
      </c>
      <c r="K18" s="69">
        <v>45.8</v>
      </c>
      <c r="L18" s="69">
        <v>12.25</v>
      </c>
      <c r="M18" s="69">
        <v>3320</v>
      </c>
      <c r="N18" s="69">
        <v>5.21</v>
      </c>
      <c r="O18" s="69">
        <v>1435</v>
      </c>
      <c r="P18" s="69">
        <v>974</v>
      </c>
      <c r="Q18" s="69">
        <v>342</v>
      </c>
      <c r="R18" s="69">
        <v>82</v>
      </c>
      <c r="S18" s="69">
        <v>7.32</v>
      </c>
      <c r="T18" s="69">
        <v>5.24</v>
      </c>
      <c r="U18" s="69">
        <v>506</v>
      </c>
      <c r="V18" s="69">
        <v>31.7</v>
      </c>
      <c r="W18" s="68">
        <f t="shared" si="0"/>
        <v>5245.268</v>
      </c>
      <c r="X18" s="68">
        <f t="shared" si="1"/>
        <v>44.989840000000001</v>
      </c>
      <c r="Y18" s="68">
        <f t="shared" si="2"/>
        <v>43.681699999999999</v>
      </c>
      <c r="Z18" s="68">
        <f t="shared" si="3"/>
        <v>24.084319999999998</v>
      </c>
      <c r="AA18" s="68">
        <f t="shared" si="4"/>
        <v>52.789079999999998</v>
      </c>
      <c r="AB18" s="68">
        <f t="shared" si="5"/>
        <v>14.032375</v>
      </c>
      <c r="AC18" s="68">
        <f t="shared" si="6"/>
        <v>3893.6960000000004</v>
      </c>
      <c r="AD18" s="68">
        <f t="shared" si="7"/>
        <v>5.9242910000000002</v>
      </c>
      <c r="AE18" s="68">
        <f t="shared" si="8"/>
        <v>1136.0736000000002</v>
      </c>
      <c r="AF18" s="68">
        <f t="shared" si="9"/>
        <v>413.20439999999996</v>
      </c>
      <c r="AG18" s="68">
        <f t="shared" si="10"/>
        <v>95.087199999999996</v>
      </c>
      <c r="AH18" s="68">
        <f t="shared" si="11"/>
        <v>8.6097839999999994</v>
      </c>
      <c r="AI18" s="68">
        <f t="shared" si="12"/>
        <v>5.984604</v>
      </c>
      <c r="AJ18" s="68">
        <f t="shared" si="13"/>
        <v>642.56939999999997</v>
      </c>
      <c r="AK18" s="68">
        <f t="shared" si="14"/>
        <v>36.096789999999999</v>
      </c>
      <c r="AL18" s="85">
        <f t="shared" si="15"/>
        <v>2052.7674999999999</v>
      </c>
      <c r="AM18" s="86">
        <f t="shared" si="16"/>
        <v>11662.091383999999</v>
      </c>
    </row>
    <row r="19" spans="1:39" x14ac:dyDescent="0.2">
      <c r="A19" s="65" t="s">
        <v>75</v>
      </c>
      <c r="B19" s="66">
        <v>16</v>
      </c>
      <c r="C19" s="66">
        <v>17</v>
      </c>
      <c r="D19" s="67" t="s">
        <v>114</v>
      </c>
      <c r="E19" s="67" t="s">
        <v>77</v>
      </c>
      <c r="F19" s="68">
        <v>990040</v>
      </c>
      <c r="G19" s="69">
        <v>604</v>
      </c>
      <c r="H19" s="69">
        <v>21.9</v>
      </c>
      <c r="I19" s="69">
        <v>27.3</v>
      </c>
      <c r="J19" s="69">
        <v>9.98</v>
      </c>
      <c r="K19" s="69">
        <v>24.8</v>
      </c>
      <c r="L19" s="69">
        <v>7.87</v>
      </c>
      <c r="M19" s="69">
        <v>415</v>
      </c>
      <c r="N19" s="69">
        <v>4.1100000000000003</v>
      </c>
      <c r="O19" s="69">
        <v>423</v>
      </c>
      <c r="P19" s="69">
        <v>213</v>
      </c>
      <c r="Q19" s="69">
        <v>60.1</v>
      </c>
      <c r="R19" s="69">
        <v>32.299999999999997</v>
      </c>
      <c r="S19" s="69">
        <v>3.68</v>
      </c>
      <c r="T19" s="69">
        <v>4.04</v>
      </c>
      <c r="U19" s="69">
        <v>444</v>
      </c>
      <c r="V19" s="69">
        <v>22.8</v>
      </c>
      <c r="W19" s="68">
        <f t="shared" si="0"/>
        <v>741.95359999999994</v>
      </c>
      <c r="X19" s="68">
        <f t="shared" si="1"/>
        <v>25.134629999999998</v>
      </c>
      <c r="Y19" s="68">
        <f t="shared" si="2"/>
        <v>31.217549999999999</v>
      </c>
      <c r="Z19" s="68">
        <f t="shared" si="3"/>
        <v>11.555842</v>
      </c>
      <c r="AA19" s="68">
        <f t="shared" si="4"/>
        <v>28.584480000000003</v>
      </c>
      <c r="AB19" s="68">
        <f t="shared" si="5"/>
        <v>9.0150849999999991</v>
      </c>
      <c r="AC19" s="68">
        <f t="shared" si="6"/>
        <v>486.71200000000005</v>
      </c>
      <c r="AD19" s="68">
        <f t="shared" si="7"/>
        <v>4.6734810000000007</v>
      </c>
      <c r="AE19" s="68">
        <f t="shared" si="8"/>
        <v>248.44320000000002</v>
      </c>
      <c r="AF19" s="68">
        <f t="shared" si="9"/>
        <v>72.612819999999999</v>
      </c>
      <c r="AG19" s="68">
        <f t="shared" si="10"/>
        <v>37.455079999999995</v>
      </c>
      <c r="AH19" s="68">
        <f t="shared" si="11"/>
        <v>4.3284159999999998</v>
      </c>
      <c r="AI19" s="68">
        <f t="shared" si="12"/>
        <v>4.6140839999999992</v>
      </c>
      <c r="AJ19" s="68">
        <f t="shared" si="13"/>
        <v>563.8356</v>
      </c>
      <c r="AK19" s="68">
        <f t="shared" si="14"/>
        <v>25.96236</v>
      </c>
      <c r="AL19" s="85">
        <f t="shared" si="15"/>
        <v>605.1015000000001</v>
      </c>
      <c r="AM19" s="86">
        <f t="shared" si="16"/>
        <v>2296.0982279999998</v>
      </c>
    </row>
    <row r="20" spans="1:39" x14ac:dyDescent="0.2">
      <c r="A20" s="65" t="s">
        <v>75</v>
      </c>
      <c r="B20" s="66">
        <v>17</v>
      </c>
      <c r="C20" s="66">
        <v>18</v>
      </c>
      <c r="D20" s="67" t="s">
        <v>115</v>
      </c>
      <c r="E20" s="67" t="s">
        <v>77</v>
      </c>
      <c r="F20" s="68">
        <v>990040</v>
      </c>
      <c r="G20" s="69">
        <v>1140</v>
      </c>
      <c r="H20" s="69">
        <v>22.8</v>
      </c>
      <c r="I20" s="69">
        <v>17.850000000000001</v>
      </c>
      <c r="J20" s="69">
        <v>11.6</v>
      </c>
      <c r="K20" s="69">
        <v>29.9</v>
      </c>
      <c r="L20" s="69">
        <v>5.7</v>
      </c>
      <c r="M20" s="69">
        <v>797</v>
      </c>
      <c r="N20" s="69">
        <v>2.39</v>
      </c>
      <c r="O20" s="69">
        <v>400</v>
      </c>
      <c r="P20" s="69">
        <v>325</v>
      </c>
      <c r="Q20" s="69">
        <v>98</v>
      </c>
      <c r="R20" s="69">
        <v>41</v>
      </c>
      <c r="S20" s="69">
        <v>4.34</v>
      </c>
      <c r="T20" s="69">
        <v>2.46</v>
      </c>
      <c r="U20" s="69">
        <v>259</v>
      </c>
      <c r="V20" s="69">
        <v>15.05</v>
      </c>
      <c r="W20" s="68">
        <f t="shared" si="0"/>
        <v>1400.376</v>
      </c>
      <c r="X20" s="68">
        <f t="shared" si="1"/>
        <v>26.167559999999998</v>
      </c>
      <c r="Y20" s="68">
        <f t="shared" si="2"/>
        <v>20.411474999999999</v>
      </c>
      <c r="Z20" s="68">
        <f t="shared" si="3"/>
        <v>13.431639999999998</v>
      </c>
      <c r="AA20" s="68">
        <f t="shared" si="4"/>
        <v>34.462740000000004</v>
      </c>
      <c r="AB20" s="68">
        <f t="shared" si="5"/>
        <v>6.52935</v>
      </c>
      <c r="AC20" s="68">
        <f t="shared" si="6"/>
        <v>934.72160000000008</v>
      </c>
      <c r="AD20" s="68">
        <f t="shared" si="7"/>
        <v>2.7176690000000003</v>
      </c>
      <c r="AE20" s="68">
        <f t="shared" si="8"/>
        <v>379.08000000000004</v>
      </c>
      <c r="AF20" s="68">
        <f t="shared" si="9"/>
        <v>118.4036</v>
      </c>
      <c r="AG20" s="68">
        <f t="shared" si="10"/>
        <v>47.543599999999998</v>
      </c>
      <c r="AH20" s="68">
        <f t="shared" si="11"/>
        <v>5.1047079999999996</v>
      </c>
      <c r="AI20" s="68">
        <f t="shared" si="12"/>
        <v>2.8095659999999998</v>
      </c>
      <c r="AJ20" s="68">
        <f t="shared" si="13"/>
        <v>328.90410000000003</v>
      </c>
      <c r="AK20" s="68">
        <f t="shared" si="14"/>
        <v>17.137435</v>
      </c>
      <c r="AL20" s="85">
        <f t="shared" si="15"/>
        <v>572.20000000000005</v>
      </c>
      <c r="AM20" s="86">
        <f t="shared" si="16"/>
        <v>3337.8010430000004</v>
      </c>
    </row>
    <row r="21" spans="1:39" x14ac:dyDescent="0.2">
      <c r="A21" s="65" t="s">
        <v>75</v>
      </c>
      <c r="B21" s="66">
        <v>18</v>
      </c>
      <c r="C21" s="66">
        <v>19</v>
      </c>
      <c r="D21" s="71" t="s">
        <v>116</v>
      </c>
      <c r="E21" s="67" t="s">
        <v>77</v>
      </c>
      <c r="F21" s="68">
        <v>990040</v>
      </c>
      <c r="G21" s="69">
        <v>1715</v>
      </c>
      <c r="H21" s="69">
        <v>32.6</v>
      </c>
      <c r="I21" s="69">
        <v>13.6</v>
      </c>
      <c r="J21" s="69">
        <v>25.2</v>
      </c>
      <c r="K21" s="69">
        <v>58.3</v>
      </c>
      <c r="L21" s="69">
        <v>6</v>
      </c>
      <c r="M21" s="69">
        <v>892</v>
      </c>
      <c r="N21" s="69">
        <v>1.47</v>
      </c>
      <c r="O21" s="69">
        <v>313</v>
      </c>
      <c r="P21" s="69">
        <v>696</v>
      </c>
      <c r="Q21" s="69">
        <v>186.5</v>
      </c>
      <c r="R21" s="69">
        <v>92.6</v>
      </c>
      <c r="S21" s="69">
        <v>7.53</v>
      </c>
      <c r="T21" s="69">
        <v>1.76</v>
      </c>
      <c r="U21" s="69">
        <v>156</v>
      </c>
      <c r="V21" s="69">
        <v>10.55</v>
      </c>
      <c r="W21" s="68">
        <f t="shared" si="0"/>
        <v>2106.7059999999997</v>
      </c>
      <c r="X21" s="68">
        <f t="shared" si="1"/>
        <v>37.415019999999998</v>
      </c>
      <c r="Y21" s="68">
        <f t="shared" si="2"/>
        <v>15.551599999999999</v>
      </c>
      <c r="Z21" s="68">
        <f t="shared" si="3"/>
        <v>29.179079999999999</v>
      </c>
      <c r="AA21" s="68">
        <f t="shared" si="4"/>
        <v>67.196579999999997</v>
      </c>
      <c r="AB21" s="68">
        <f t="shared" si="5"/>
        <v>6.8729999999999993</v>
      </c>
      <c r="AC21" s="68">
        <f t="shared" si="6"/>
        <v>1046.1376</v>
      </c>
      <c r="AD21" s="68">
        <f t="shared" si="7"/>
        <v>1.6715370000000001</v>
      </c>
      <c r="AE21" s="68">
        <f t="shared" si="8"/>
        <v>811.81440000000009</v>
      </c>
      <c r="AF21" s="68">
        <f t="shared" si="9"/>
        <v>225.32929999999999</v>
      </c>
      <c r="AG21" s="68">
        <f t="shared" si="10"/>
        <v>107.37895999999999</v>
      </c>
      <c r="AH21" s="68">
        <f t="shared" si="11"/>
        <v>8.8567859999999996</v>
      </c>
      <c r="AI21" s="68">
        <f t="shared" si="12"/>
        <v>2.0100959999999999</v>
      </c>
      <c r="AJ21" s="68">
        <f t="shared" si="13"/>
        <v>198.1044</v>
      </c>
      <c r="AK21" s="68">
        <f t="shared" si="14"/>
        <v>12.013285000000002</v>
      </c>
      <c r="AL21" s="85">
        <f t="shared" si="15"/>
        <v>447.74650000000003</v>
      </c>
      <c r="AM21" s="86">
        <f t="shared" si="16"/>
        <v>4676.2376439999998</v>
      </c>
    </row>
    <row r="22" spans="1:39" x14ac:dyDescent="0.2">
      <c r="A22" s="65" t="s">
        <v>75</v>
      </c>
      <c r="B22" s="66">
        <v>19</v>
      </c>
      <c r="C22" s="66">
        <v>20</v>
      </c>
      <c r="D22" s="67" t="s">
        <v>119</v>
      </c>
      <c r="E22" s="67" t="s">
        <v>77</v>
      </c>
      <c r="F22" s="68">
        <v>990040</v>
      </c>
      <c r="G22" s="69">
        <v>711</v>
      </c>
      <c r="H22" s="69">
        <v>18.8</v>
      </c>
      <c r="I22" s="69">
        <v>10.1</v>
      </c>
      <c r="J22" s="69">
        <v>9.59</v>
      </c>
      <c r="K22" s="69">
        <v>23.9</v>
      </c>
      <c r="L22" s="69">
        <v>3.78</v>
      </c>
      <c r="M22" s="69">
        <v>437</v>
      </c>
      <c r="N22" s="69">
        <v>1.3</v>
      </c>
      <c r="O22" s="69">
        <v>237</v>
      </c>
      <c r="P22" s="69">
        <v>222</v>
      </c>
      <c r="Q22" s="69">
        <v>64.400000000000006</v>
      </c>
      <c r="R22" s="69">
        <v>31</v>
      </c>
      <c r="S22" s="69">
        <v>3.66</v>
      </c>
      <c r="T22" s="69">
        <v>1.4</v>
      </c>
      <c r="U22" s="69">
        <v>104.5</v>
      </c>
      <c r="V22" s="69">
        <v>8.5500000000000007</v>
      </c>
      <c r="W22" s="68">
        <f t="shared" si="0"/>
        <v>873.39239999999995</v>
      </c>
      <c r="X22" s="68">
        <f t="shared" si="1"/>
        <v>21.57676</v>
      </c>
      <c r="Y22" s="68">
        <f t="shared" si="2"/>
        <v>11.549349999999999</v>
      </c>
      <c r="Z22" s="68">
        <f t="shared" si="3"/>
        <v>11.104260999999999</v>
      </c>
      <c r="AA22" s="68">
        <f t="shared" si="4"/>
        <v>27.547139999999999</v>
      </c>
      <c r="AB22" s="68">
        <f t="shared" si="5"/>
        <v>4.3299899999999996</v>
      </c>
      <c r="AC22" s="68">
        <f t="shared" si="6"/>
        <v>512.5136</v>
      </c>
      <c r="AD22" s="68">
        <f t="shared" si="7"/>
        <v>1.4782300000000002</v>
      </c>
      <c r="AE22" s="68">
        <f t="shared" si="8"/>
        <v>258.94080000000002</v>
      </c>
      <c r="AF22" s="68">
        <f t="shared" si="9"/>
        <v>77.808080000000004</v>
      </c>
      <c r="AG22" s="68">
        <f t="shared" si="10"/>
        <v>35.947600000000001</v>
      </c>
      <c r="AH22" s="68">
        <f t="shared" si="11"/>
        <v>4.3048919999999997</v>
      </c>
      <c r="AI22" s="68">
        <f t="shared" si="12"/>
        <v>1.5989399999999998</v>
      </c>
      <c r="AJ22" s="68">
        <f t="shared" si="13"/>
        <v>132.70455000000001</v>
      </c>
      <c r="AK22" s="68">
        <f t="shared" si="14"/>
        <v>9.7358850000000015</v>
      </c>
      <c r="AL22" s="85">
        <f t="shared" si="15"/>
        <v>339.02850000000001</v>
      </c>
      <c r="AM22" s="86">
        <f t="shared" si="16"/>
        <v>1984.5324780000001</v>
      </c>
    </row>
    <row r="23" spans="1:39" x14ac:dyDescent="0.2">
      <c r="A23" s="65" t="s">
        <v>75</v>
      </c>
      <c r="B23" s="66">
        <v>20</v>
      </c>
      <c r="C23" s="66">
        <v>21</v>
      </c>
      <c r="D23" s="67" t="s">
        <v>120</v>
      </c>
      <c r="E23" s="67" t="s">
        <v>77</v>
      </c>
      <c r="F23" s="68">
        <v>990040</v>
      </c>
      <c r="G23" s="69">
        <v>3910</v>
      </c>
      <c r="H23" s="69">
        <v>40.4</v>
      </c>
      <c r="I23" s="69">
        <v>20.7</v>
      </c>
      <c r="J23" s="69">
        <v>29.1</v>
      </c>
      <c r="K23" s="69">
        <v>66.5</v>
      </c>
      <c r="L23" s="69">
        <v>8</v>
      </c>
      <c r="M23" s="69">
        <v>2470</v>
      </c>
      <c r="N23" s="69">
        <v>2.54</v>
      </c>
      <c r="O23" s="69">
        <v>548</v>
      </c>
      <c r="P23" s="69">
        <v>1120</v>
      </c>
      <c r="Q23" s="69">
        <v>350</v>
      </c>
      <c r="R23" s="69">
        <v>119</v>
      </c>
      <c r="S23" s="69">
        <v>8.98</v>
      </c>
      <c r="T23" s="69">
        <v>2.85</v>
      </c>
      <c r="U23" s="69">
        <v>208</v>
      </c>
      <c r="V23" s="69">
        <v>17.899999999999999</v>
      </c>
      <c r="W23" s="68">
        <f t="shared" si="0"/>
        <v>4803.0439999999999</v>
      </c>
      <c r="X23" s="68">
        <f t="shared" si="1"/>
        <v>46.367079999999994</v>
      </c>
      <c r="Y23" s="68">
        <f t="shared" si="2"/>
        <v>23.670449999999999</v>
      </c>
      <c r="Z23" s="68">
        <f t="shared" si="3"/>
        <v>33.694890000000001</v>
      </c>
      <c r="AA23" s="68">
        <f t="shared" si="4"/>
        <v>76.647900000000007</v>
      </c>
      <c r="AB23" s="68">
        <f t="shared" si="5"/>
        <v>9.1639999999999997</v>
      </c>
      <c r="AC23" s="68">
        <f t="shared" si="6"/>
        <v>2896.8160000000003</v>
      </c>
      <c r="AD23" s="68">
        <f t="shared" si="7"/>
        <v>2.8882340000000002</v>
      </c>
      <c r="AE23" s="68">
        <f t="shared" si="8"/>
        <v>1306.3680000000002</v>
      </c>
      <c r="AF23" s="68">
        <f t="shared" si="9"/>
        <v>422.87</v>
      </c>
      <c r="AG23" s="68">
        <f t="shared" si="10"/>
        <v>137.9924</v>
      </c>
      <c r="AH23" s="68">
        <f t="shared" si="11"/>
        <v>10.562275999999999</v>
      </c>
      <c r="AI23" s="68">
        <f t="shared" si="12"/>
        <v>3.254985</v>
      </c>
      <c r="AJ23" s="68">
        <f t="shared" si="13"/>
        <v>264.13920000000002</v>
      </c>
      <c r="AK23" s="68">
        <f t="shared" si="14"/>
        <v>20.382729999999999</v>
      </c>
      <c r="AL23" s="85">
        <f t="shared" si="15"/>
        <v>783.9140000000001</v>
      </c>
      <c r="AM23" s="86">
        <f t="shared" si="16"/>
        <v>10057.862144999999</v>
      </c>
    </row>
    <row r="24" spans="1:39" x14ac:dyDescent="0.2">
      <c r="A24" s="65" t="s">
        <v>75</v>
      </c>
      <c r="B24" s="66">
        <v>21</v>
      </c>
      <c r="C24" s="66">
        <v>22</v>
      </c>
      <c r="D24" s="67" t="s">
        <v>121</v>
      </c>
      <c r="E24" s="67" t="s">
        <v>77</v>
      </c>
      <c r="F24" s="68">
        <v>990040</v>
      </c>
      <c r="G24" s="69">
        <v>692</v>
      </c>
      <c r="H24" s="69">
        <v>16.3</v>
      </c>
      <c r="I24" s="69">
        <v>8.2799999999999994</v>
      </c>
      <c r="J24" s="69">
        <v>9.11</v>
      </c>
      <c r="K24" s="69">
        <v>22.3</v>
      </c>
      <c r="L24" s="69">
        <v>3.21</v>
      </c>
      <c r="M24" s="69">
        <v>385</v>
      </c>
      <c r="N24" s="69">
        <v>1.06</v>
      </c>
      <c r="O24" s="69">
        <v>244</v>
      </c>
      <c r="P24" s="69">
        <v>217</v>
      </c>
      <c r="Q24" s="69">
        <v>62.6</v>
      </c>
      <c r="R24" s="69">
        <v>30</v>
      </c>
      <c r="S24" s="69">
        <v>3.25</v>
      </c>
      <c r="T24" s="69">
        <v>1.18</v>
      </c>
      <c r="U24" s="69">
        <v>83.9</v>
      </c>
      <c r="V24" s="69">
        <v>7.32</v>
      </c>
      <c r="W24" s="68">
        <f t="shared" si="0"/>
        <v>850.05279999999993</v>
      </c>
      <c r="X24" s="68">
        <f t="shared" si="1"/>
        <v>18.707509999999999</v>
      </c>
      <c r="Y24" s="68">
        <f t="shared" si="2"/>
        <v>9.4681799999999985</v>
      </c>
      <c r="Z24" s="68">
        <f t="shared" si="3"/>
        <v>10.548468999999999</v>
      </c>
      <c r="AA24" s="68">
        <f t="shared" si="4"/>
        <v>25.702980000000004</v>
      </c>
      <c r="AB24" s="68">
        <f t="shared" si="5"/>
        <v>3.6770549999999997</v>
      </c>
      <c r="AC24" s="68">
        <f t="shared" si="6"/>
        <v>451.52800000000002</v>
      </c>
      <c r="AD24" s="68">
        <f t="shared" si="7"/>
        <v>1.2053260000000001</v>
      </c>
      <c r="AE24" s="68">
        <f t="shared" si="8"/>
        <v>253.10880000000003</v>
      </c>
      <c r="AF24" s="68">
        <f t="shared" si="9"/>
        <v>75.633319999999998</v>
      </c>
      <c r="AG24" s="68">
        <f t="shared" si="10"/>
        <v>34.787999999999997</v>
      </c>
      <c r="AH24" s="68">
        <f t="shared" si="11"/>
        <v>3.8226499999999999</v>
      </c>
      <c r="AI24" s="68">
        <f t="shared" si="12"/>
        <v>1.3476779999999997</v>
      </c>
      <c r="AJ24" s="68">
        <f t="shared" si="13"/>
        <v>106.54461000000001</v>
      </c>
      <c r="AK24" s="68">
        <f t="shared" si="14"/>
        <v>8.3352840000000015</v>
      </c>
      <c r="AL24" s="85">
        <f t="shared" si="15"/>
        <v>349.04200000000003</v>
      </c>
      <c r="AM24" s="86">
        <f t="shared" si="16"/>
        <v>1854.4706619999997</v>
      </c>
    </row>
    <row r="25" spans="1:39" x14ac:dyDescent="0.2">
      <c r="A25" s="65" t="s">
        <v>75</v>
      </c>
      <c r="B25" s="66">
        <v>22</v>
      </c>
      <c r="C25" s="66">
        <v>23</v>
      </c>
      <c r="D25" s="67" t="s">
        <v>122</v>
      </c>
      <c r="E25" s="67" t="s">
        <v>77</v>
      </c>
      <c r="F25" s="68">
        <v>990040</v>
      </c>
      <c r="G25" s="69">
        <v>1735</v>
      </c>
      <c r="H25" s="69">
        <v>22.6</v>
      </c>
      <c r="I25" s="69">
        <v>10.1</v>
      </c>
      <c r="J25" s="69">
        <v>15.25</v>
      </c>
      <c r="K25" s="69">
        <v>35.6</v>
      </c>
      <c r="L25" s="69">
        <v>3.96</v>
      </c>
      <c r="M25" s="69">
        <v>1095</v>
      </c>
      <c r="N25" s="69">
        <v>1.1599999999999999</v>
      </c>
      <c r="O25" s="69">
        <v>413</v>
      </c>
      <c r="P25" s="69">
        <v>483</v>
      </c>
      <c r="Q25" s="69">
        <v>150.5</v>
      </c>
      <c r="R25" s="69">
        <v>59.2</v>
      </c>
      <c r="S25" s="69">
        <v>4.82</v>
      </c>
      <c r="T25" s="69">
        <v>1.25</v>
      </c>
      <c r="U25" s="69">
        <v>90.8</v>
      </c>
      <c r="V25" s="69">
        <v>8.2200000000000006</v>
      </c>
      <c r="W25" s="68">
        <f t="shared" si="0"/>
        <v>2131.2739999999999</v>
      </c>
      <c r="X25" s="68">
        <f t="shared" si="1"/>
        <v>25.938020000000002</v>
      </c>
      <c r="Y25" s="68">
        <f t="shared" si="2"/>
        <v>11.549349999999999</v>
      </c>
      <c r="Z25" s="68">
        <f t="shared" si="3"/>
        <v>17.657975</v>
      </c>
      <c r="AA25" s="68">
        <f t="shared" si="4"/>
        <v>41.032560000000004</v>
      </c>
      <c r="AB25" s="68">
        <f t="shared" si="5"/>
        <v>4.5361799999999999</v>
      </c>
      <c r="AC25" s="68">
        <f t="shared" si="6"/>
        <v>1284.2160000000001</v>
      </c>
      <c r="AD25" s="68">
        <f t="shared" si="7"/>
        <v>1.3190359999999999</v>
      </c>
      <c r="AE25" s="68">
        <f t="shared" si="8"/>
        <v>563.37120000000004</v>
      </c>
      <c r="AF25" s="68">
        <f t="shared" si="9"/>
        <v>181.83409999999998</v>
      </c>
      <c r="AG25" s="68">
        <f t="shared" si="10"/>
        <v>68.648319999999998</v>
      </c>
      <c r="AH25" s="68">
        <f t="shared" si="11"/>
        <v>5.6692840000000002</v>
      </c>
      <c r="AI25" s="68">
        <f t="shared" si="12"/>
        <v>1.4276249999999999</v>
      </c>
      <c r="AJ25" s="68">
        <f t="shared" si="13"/>
        <v>115.30692000000001</v>
      </c>
      <c r="AK25" s="68">
        <f t="shared" si="14"/>
        <v>9.3601140000000012</v>
      </c>
      <c r="AL25" s="85">
        <f t="shared" si="15"/>
        <v>590.79650000000004</v>
      </c>
      <c r="AM25" s="86">
        <f t="shared" si="16"/>
        <v>4463.140684</v>
      </c>
    </row>
    <row r="26" spans="1:39" x14ac:dyDescent="0.2">
      <c r="A26" s="65" t="s">
        <v>75</v>
      </c>
      <c r="B26" s="66">
        <v>23</v>
      </c>
      <c r="C26" s="66">
        <v>24</v>
      </c>
      <c r="D26" s="67" t="s">
        <v>123</v>
      </c>
      <c r="E26" s="67" t="s">
        <v>77</v>
      </c>
      <c r="F26" s="68">
        <v>990040</v>
      </c>
      <c r="G26" s="69">
        <v>1330</v>
      </c>
      <c r="H26" s="69">
        <v>14</v>
      </c>
      <c r="I26" s="69">
        <v>6.18</v>
      </c>
      <c r="J26" s="69">
        <v>10.050000000000001</v>
      </c>
      <c r="K26" s="69">
        <v>23.1</v>
      </c>
      <c r="L26" s="69">
        <v>2.58</v>
      </c>
      <c r="M26" s="69">
        <v>990</v>
      </c>
      <c r="N26" s="69">
        <v>0.72</v>
      </c>
      <c r="O26" s="69">
        <v>343</v>
      </c>
      <c r="P26" s="69">
        <v>351</v>
      </c>
      <c r="Q26" s="69">
        <v>112</v>
      </c>
      <c r="R26" s="69">
        <v>38.700000000000003</v>
      </c>
      <c r="S26" s="69">
        <v>3.19</v>
      </c>
      <c r="T26" s="69">
        <v>0.79</v>
      </c>
      <c r="U26" s="69">
        <v>57.1</v>
      </c>
      <c r="V26" s="69">
        <v>5.01</v>
      </c>
      <c r="W26" s="68">
        <f t="shared" si="0"/>
        <v>1633.7719999999999</v>
      </c>
      <c r="X26" s="68">
        <f t="shared" si="1"/>
        <v>16.067799999999998</v>
      </c>
      <c r="Y26" s="68">
        <f t="shared" si="2"/>
        <v>7.0668299999999995</v>
      </c>
      <c r="Z26" s="68">
        <f t="shared" si="3"/>
        <v>11.636895000000001</v>
      </c>
      <c r="AA26" s="68">
        <f t="shared" si="4"/>
        <v>26.625060000000005</v>
      </c>
      <c r="AB26" s="68">
        <f t="shared" si="5"/>
        <v>2.95539</v>
      </c>
      <c r="AC26" s="68">
        <f t="shared" si="6"/>
        <v>1161.0720000000001</v>
      </c>
      <c r="AD26" s="68">
        <f t="shared" si="7"/>
        <v>0.818712</v>
      </c>
      <c r="AE26" s="68">
        <f t="shared" si="8"/>
        <v>409.40640000000002</v>
      </c>
      <c r="AF26" s="68">
        <f t="shared" si="9"/>
        <v>135.3184</v>
      </c>
      <c r="AG26" s="68">
        <f t="shared" si="10"/>
        <v>44.876519999999999</v>
      </c>
      <c r="AH26" s="68">
        <f t="shared" si="11"/>
        <v>3.7520779999999996</v>
      </c>
      <c r="AI26" s="68">
        <f t="shared" si="12"/>
        <v>0.90225899999999992</v>
      </c>
      <c r="AJ26" s="68">
        <f t="shared" si="13"/>
        <v>72.511290000000002</v>
      </c>
      <c r="AK26" s="68">
        <f t="shared" si="14"/>
        <v>5.7048870000000003</v>
      </c>
      <c r="AL26" s="85">
        <f t="shared" si="15"/>
        <v>490.66150000000005</v>
      </c>
      <c r="AM26" s="86">
        <f t="shared" si="16"/>
        <v>3532.4865209999998</v>
      </c>
    </row>
    <row r="27" spans="1:39" x14ac:dyDescent="0.2">
      <c r="A27" s="65" t="s">
        <v>75</v>
      </c>
      <c r="B27" s="66">
        <v>24</v>
      </c>
      <c r="C27" s="66">
        <v>25</v>
      </c>
      <c r="D27" s="67" t="s">
        <v>124</v>
      </c>
      <c r="E27" s="67" t="s">
        <v>77</v>
      </c>
      <c r="F27" s="68">
        <v>990040</v>
      </c>
      <c r="G27" s="69">
        <v>2990</v>
      </c>
      <c r="H27" s="69">
        <v>30.2</v>
      </c>
      <c r="I27" s="69">
        <v>12.1</v>
      </c>
      <c r="J27" s="69">
        <v>25.2</v>
      </c>
      <c r="K27" s="69">
        <v>55.2</v>
      </c>
      <c r="L27" s="69">
        <v>5.25</v>
      </c>
      <c r="M27" s="69">
        <v>1800</v>
      </c>
      <c r="N27" s="69">
        <v>1.07</v>
      </c>
      <c r="O27" s="69">
        <v>653</v>
      </c>
      <c r="P27" s="69">
        <v>908</v>
      </c>
      <c r="Q27" s="69">
        <v>280</v>
      </c>
      <c r="R27" s="69">
        <v>100</v>
      </c>
      <c r="S27" s="69">
        <v>7.17</v>
      </c>
      <c r="T27" s="69">
        <v>1.48</v>
      </c>
      <c r="U27" s="69">
        <v>116.5</v>
      </c>
      <c r="V27" s="69">
        <v>8.5500000000000007</v>
      </c>
      <c r="W27" s="68">
        <f t="shared" si="0"/>
        <v>3672.9159999999997</v>
      </c>
      <c r="X27" s="68">
        <f t="shared" si="1"/>
        <v>34.660539999999997</v>
      </c>
      <c r="Y27" s="68">
        <f t="shared" si="2"/>
        <v>13.836349999999999</v>
      </c>
      <c r="Z27" s="68">
        <f t="shared" si="3"/>
        <v>29.179079999999999</v>
      </c>
      <c r="AA27" s="68">
        <f t="shared" si="4"/>
        <v>63.623520000000006</v>
      </c>
      <c r="AB27" s="68">
        <f t="shared" si="5"/>
        <v>6.0138749999999996</v>
      </c>
      <c r="AC27" s="68">
        <f t="shared" si="6"/>
        <v>2111.04</v>
      </c>
      <c r="AD27" s="68">
        <f t="shared" si="7"/>
        <v>1.2166970000000001</v>
      </c>
      <c r="AE27" s="68">
        <f t="shared" si="8"/>
        <v>1059.0912000000001</v>
      </c>
      <c r="AF27" s="68">
        <f t="shared" si="9"/>
        <v>338.29599999999999</v>
      </c>
      <c r="AG27" s="68">
        <f t="shared" si="10"/>
        <v>115.96</v>
      </c>
      <c r="AH27" s="68">
        <f t="shared" si="11"/>
        <v>8.4333539999999996</v>
      </c>
      <c r="AI27" s="68">
        <f t="shared" si="12"/>
        <v>1.6903079999999999</v>
      </c>
      <c r="AJ27" s="68">
        <f t="shared" si="13"/>
        <v>147.94335000000001</v>
      </c>
      <c r="AK27" s="68">
        <f t="shared" si="14"/>
        <v>9.7358850000000015</v>
      </c>
      <c r="AL27" s="85">
        <f t="shared" si="15"/>
        <v>934.11650000000009</v>
      </c>
      <c r="AM27" s="86">
        <f t="shared" si="16"/>
        <v>7613.6361589999997</v>
      </c>
    </row>
    <row r="28" spans="1:39" x14ac:dyDescent="0.2">
      <c r="A28" s="65" t="s">
        <v>75</v>
      </c>
      <c r="B28" s="66">
        <v>25</v>
      </c>
      <c r="C28" s="66">
        <v>26</v>
      </c>
      <c r="D28" s="67" t="s">
        <v>125</v>
      </c>
      <c r="E28" s="67" t="s">
        <v>77</v>
      </c>
      <c r="F28" s="68">
        <v>990040</v>
      </c>
      <c r="G28" s="70">
        <v>11350</v>
      </c>
      <c r="H28" s="69">
        <v>114</v>
      </c>
      <c r="I28" s="69">
        <v>49.6</v>
      </c>
      <c r="J28" s="69">
        <v>83</v>
      </c>
      <c r="K28" s="69">
        <v>187</v>
      </c>
      <c r="L28" s="69">
        <v>20.6</v>
      </c>
      <c r="M28" s="69">
        <v>7880</v>
      </c>
      <c r="N28" s="69">
        <v>5.34</v>
      </c>
      <c r="O28" s="69">
        <v>1490</v>
      </c>
      <c r="P28" s="69">
        <v>3100</v>
      </c>
      <c r="Q28" s="69">
        <v>976</v>
      </c>
      <c r="R28" s="69">
        <v>320</v>
      </c>
      <c r="S28" s="69">
        <v>25.8</v>
      </c>
      <c r="T28" s="69">
        <v>6.47</v>
      </c>
      <c r="U28" s="69">
        <v>478</v>
      </c>
      <c r="V28" s="69">
        <v>38.700000000000003</v>
      </c>
      <c r="W28" s="68">
        <f t="shared" si="0"/>
        <v>13942.34</v>
      </c>
      <c r="X28" s="68">
        <f t="shared" si="1"/>
        <v>130.83779999999999</v>
      </c>
      <c r="Y28" s="68">
        <f t="shared" si="2"/>
        <v>56.717599999999997</v>
      </c>
      <c r="Z28" s="68">
        <f t="shared" si="3"/>
        <v>96.105699999999999</v>
      </c>
      <c r="AA28" s="68">
        <f t="shared" si="4"/>
        <v>215.53620000000001</v>
      </c>
      <c r="AB28" s="68">
        <f t="shared" si="5"/>
        <v>23.597300000000001</v>
      </c>
      <c r="AC28" s="68">
        <f t="shared" si="6"/>
        <v>9241.6640000000007</v>
      </c>
      <c r="AD28" s="68">
        <f t="shared" si="7"/>
        <v>6.072114</v>
      </c>
      <c r="AE28" s="68">
        <f t="shared" si="8"/>
        <v>3615.84</v>
      </c>
      <c r="AF28" s="68">
        <f t="shared" si="9"/>
        <v>1179.2031999999999</v>
      </c>
      <c r="AG28" s="68">
        <f t="shared" si="10"/>
        <v>371.072</v>
      </c>
      <c r="AH28" s="68">
        <f t="shared" si="11"/>
        <v>30.345959999999998</v>
      </c>
      <c r="AI28" s="68">
        <f t="shared" si="12"/>
        <v>7.3893869999999993</v>
      </c>
      <c r="AJ28" s="68">
        <f t="shared" si="13"/>
        <v>607.01220000000001</v>
      </c>
      <c r="AK28" s="68">
        <f t="shared" si="14"/>
        <v>44.067690000000006</v>
      </c>
      <c r="AL28" s="85">
        <f t="shared" si="15"/>
        <v>2131.4450000000002</v>
      </c>
      <c r="AM28" s="86">
        <f t="shared" si="16"/>
        <v>29567.801151</v>
      </c>
    </row>
    <row r="29" spans="1:39" x14ac:dyDescent="0.2">
      <c r="A29" s="65" t="s">
        <v>75</v>
      </c>
      <c r="B29" s="66">
        <v>26</v>
      </c>
      <c r="C29" s="66">
        <v>27</v>
      </c>
      <c r="D29" s="67" t="s">
        <v>128</v>
      </c>
      <c r="E29" s="67" t="s">
        <v>77</v>
      </c>
      <c r="F29" s="68">
        <v>990040</v>
      </c>
      <c r="G29" s="69">
        <v>7600</v>
      </c>
      <c r="H29" s="69">
        <v>26.9</v>
      </c>
      <c r="I29" s="69">
        <v>10.85</v>
      </c>
      <c r="J29" s="69">
        <v>29.8</v>
      </c>
      <c r="K29" s="69">
        <v>58.5</v>
      </c>
      <c r="L29" s="69">
        <v>4.4000000000000004</v>
      </c>
      <c r="M29" s="69">
        <v>5510</v>
      </c>
      <c r="N29" s="69">
        <v>1.32</v>
      </c>
      <c r="O29" s="69">
        <v>1790</v>
      </c>
      <c r="P29" s="69">
        <v>1685</v>
      </c>
      <c r="Q29" s="69">
        <v>611</v>
      </c>
      <c r="R29" s="69">
        <v>140.5</v>
      </c>
      <c r="S29" s="69">
        <v>8.15</v>
      </c>
      <c r="T29" s="69">
        <v>1.23</v>
      </c>
      <c r="U29" s="69">
        <v>105.5</v>
      </c>
      <c r="V29" s="69">
        <v>7.29</v>
      </c>
      <c r="W29" s="68">
        <f t="shared" si="0"/>
        <v>9335.84</v>
      </c>
      <c r="X29" s="68">
        <f t="shared" si="1"/>
        <v>30.873129999999996</v>
      </c>
      <c r="Y29" s="68">
        <f t="shared" si="2"/>
        <v>12.406974999999999</v>
      </c>
      <c r="Z29" s="68">
        <f t="shared" si="3"/>
        <v>34.505420000000001</v>
      </c>
      <c r="AA29" s="68">
        <f t="shared" si="4"/>
        <v>67.42710000000001</v>
      </c>
      <c r="AB29" s="68">
        <f t="shared" si="5"/>
        <v>5.0402000000000005</v>
      </c>
      <c r="AC29" s="68">
        <f t="shared" si="6"/>
        <v>6462.1280000000006</v>
      </c>
      <c r="AD29" s="68">
        <f t="shared" si="7"/>
        <v>1.500972</v>
      </c>
      <c r="AE29" s="68">
        <f t="shared" si="8"/>
        <v>1965.3840000000002</v>
      </c>
      <c r="AF29" s="68">
        <f t="shared" si="9"/>
        <v>738.21019999999999</v>
      </c>
      <c r="AG29" s="68">
        <f t="shared" si="10"/>
        <v>162.9238</v>
      </c>
      <c r="AH29" s="68">
        <f t="shared" si="11"/>
        <v>9.5860299999999992</v>
      </c>
      <c r="AI29" s="68">
        <f t="shared" si="12"/>
        <v>1.4047829999999999</v>
      </c>
      <c r="AJ29" s="68">
        <f t="shared" si="13"/>
        <v>133.97444999999999</v>
      </c>
      <c r="AK29" s="68">
        <f t="shared" si="14"/>
        <v>8.3011230000000005</v>
      </c>
      <c r="AL29" s="85">
        <f t="shared" si="15"/>
        <v>2560.5950000000003</v>
      </c>
      <c r="AM29" s="86">
        <f t="shared" si="16"/>
        <v>18969.506183000005</v>
      </c>
    </row>
    <row r="30" spans="1:39" x14ac:dyDescent="0.2">
      <c r="A30" s="65" t="s">
        <v>75</v>
      </c>
      <c r="B30" s="66">
        <v>27</v>
      </c>
      <c r="C30" s="66">
        <v>28</v>
      </c>
      <c r="D30" s="67" t="s">
        <v>129</v>
      </c>
      <c r="E30" s="67" t="s">
        <v>77</v>
      </c>
      <c r="F30" s="68">
        <v>990040</v>
      </c>
      <c r="G30" s="70">
        <v>22600</v>
      </c>
      <c r="H30" s="69">
        <v>84.6</v>
      </c>
      <c r="I30" s="69">
        <v>35.9</v>
      </c>
      <c r="J30" s="69">
        <v>87.9</v>
      </c>
      <c r="K30" s="69">
        <v>177</v>
      </c>
      <c r="L30" s="69">
        <v>14.6</v>
      </c>
      <c r="M30" s="70">
        <v>17850</v>
      </c>
      <c r="N30" s="69">
        <v>3.63</v>
      </c>
      <c r="O30" s="70">
        <v>5990</v>
      </c>
      <c r="P30" s="69">
        <v>4710</v>
      </c>
      <c r="Q30" s="70">
        <v>1800</v>
      </c>
      <c r="R30" s="69">
        <v>379</v>
      </c>
      <c r="S30" s="69">
        <v>24.8</v>
      </c>
      <c r="T30" s="69">
        <v>4.4400000000000004</v>
      </c>
      <c r="U30" s="69">
        <v>362</v>
      </c>
      <c r="V30" s="69">
        <v>26.2</v>
      </c>
      <c r="W30" s="68">
        <f t="shared" si="0"/>
        <v>27761.84</v>
      </c>
      <c r="X30" s="68">
        <f t="shared" si="1"/>
        <v>97.09541999999999</v>
      </c>
      <c r="Y30" s="68">
        <f t="shared" si="2"/>
        <v>41.051649999999995</v>
      </c>
      <c r="Z30" s="68">
        <f t="shared" si="3"/>
        <v>101.77941</v>
      </c>
      <c r="AA30" s="68">
        <f t="shared" si="4"/>
        <v>204.01020000000003</v>
      </c>
      <c r="AB30" s="68">
        <f t="shared" si="5"/>
        <v>16.724299999999999</v>
      </c>
      <c r="AC30" s="68">
        <f t="shared" si="6"/>
        <v>20934.48</v>
      </c>
      <c r="AD30" s="68">
        <f t="shared" si="7"/>
        <v>4.1276729999999997</v>
      </c>
      <c r="AE30" s="68">
        <f t="shared" si="8"/>
        <v>5493.7440000000006</v>
      </c>
      <c r="AF30" s="68">
        <f t="shared" si="9"/>
        <v>2174.7599999999998</v>
      </c>
      <c r="AG30" s="68">
        <f t="shared" si="10"/>
        <v>439.48840000000001</v>
      </c>
      <c r="AH30" s="68">
        <f t="shared" si="11"/>
        <v>29.16976</v>
      </c>
      <c r="AI30" s="68">
        <f t="shared" si="12"/>
        <v>5.0709239999999998</v>
      </c>
      <c r="AJ30" s="68">
        <f t="shared" si="13"/>
        <v>459.7038</v>
      </c>
      <c r="AK30" s="68">
        <f t="shared" si="14"/>
        <v>29.833940000000002</v>
      </c>
      <c r="AL30" s="85">
        <f t="shared" si="15"/>
        <v>8568.6950000000015</v>
      </c>
      <c r="AM30" s="86">
        <f t="shared" si="16"/>
        <v>57792.87947700001</v>
      </c>
    </row>
    <row r="31" spans="1:39" x14ac:dyDescent="0.2">
      <c r="A31" s="65" t="s">
        <v>75</v>
      </c>
      <c r="B31" s="66">
        <v>28</v>
      </c>
      <c r="C31" s="66">
        <v>29</v>
      </c>
      <c r="D31" s="67" t="s">
        <v>130</v>
      </c>
      <c r="E31" s="67" t="s">
        <v>77</v>
      </c>
      <c r="F31" s="68">
        <v>990040</v>
      </c>
      <c r="G31" s="70">
        <v>16600</v>
      </c>
      <c r="H31" s="69">
        <v>64.8</v>
      </c>
      <c r="I31" s="69">
        <v>24.5</v>
      </c>
      <c r="J31" s="69">
        <v>78.2</v>
      </c>
      <c r="K31" s="69">
        <v>152</v>
      </c>
      <c r="L31" s="69">
        <v>10.3</v>
      </c>
      <c r="M31" s="70">
        <v>12200</v>
      </c>
      <c r="N31" s="69">
        <v>2.97</v>
      </c>
      <c r="O31" s="69">
        <v>2320</v>
      </c>
      <c r="P31" s="69">
        <v>4300</v>
      </c>
      <c r="Q31" s="70">
        <v>1430</v>
      </c>
      <c r="R31" s="69">
        <v>346</v>
      </c>
      <c r="S31" s="69">
        <v>19.350000000000001</v>
      </c>
      <c r="T31" s="69">
        <v>2.89</v>
      </c>
      <c r="U31" s="69">
        <v>245</v>
      </c>
      <c r="V31" s="69">
        <v>18.649999999999999</v>
      </c>
      <c r="W31" s="68">
        <f t="shared" si="0"/>
        <v>20391.439999999999</v>
      </c>
      <c r="X31" s="68">
        <f t="shared" si="1"/>
        <v>74.370959999999997</v>
      </c>
      <c r="Y31" s="68">
        <f t="shared" si="2"/>
        <v>28.015750000000001</v>
      </c>
      <c r="Z31" s="68">
        <f t="shared" si="3"/>
        <v>90.547780000000003</v>
      </c>
      <c r="AA31" s="68">
        <f t="shared" si="4"/>
        <v>175.1952</v>
      </c>
      <c r="AB31" s="68">
        <f t="shared" si="5"/>
        <v>11.79865</v>
      </c>
      <c r="AC31" s="68">
        <f t="shared" si="6"/>
        <v>14308.160000000002</v>
      </c>
      <c r="AD31" s="68">
        <f t="shared" si="7"/>
        <v>3.3771870000000002</v>
      </c>
      <c r="AE31" s="68">
        <f t="shared" si="8"/>
        <v>5015.5200000000004</v>
      </c>
      <c r="AF31" s="68">
        <f t="shared" si="9"/>
        <v>1727.7259999999999</v>
      </c>
      <c r="AG31" s="68">
        <f t="shared" si="10"/>
        <v>401.22159999999997</v>
      </c>
      <c r="AH31" s="68">
        <f t="shared" si="11"/>
        <v>22.75947</v>
      </c>
      <c r="AI31" s="68">
        <f t="shared" si="12"/>
        <v>3.3006689999999996</v>
      </c>
      <c r="AJ31" s="68">
        <f t="shared" si="13"/>
        <v>311.12549999999999</v>
      </c>
      <c r="AK31" s="68">
        <f t="shared" si="14"/>
        <v>21.236754999999999</v>
      </c>
      <c r="AL31" s="85">
        <f t="shared" si="15"/>
        <v>3318.76</v>
      </c>
      <c r="AM31" s="86">
        <f t="shared" si="16"/>
        <v>42585.795520999993</v>
      </c>
    </row>
    <row r="32" spans="1:39" x14ac:dyDescent="0.2">
      <c r="A32" s="65" t="s">
        <v>75</v>
      </c>
      <c r="B32" s="66">
        <v>29</v>
      </c>
      <c r="C32" s="66">
        <v>30</v>
      </c>
      <c r="D32" s="67" t="s">
        <v>131</v>
      </c>
      <c r="E32" s="67" t="s">
        <v>77</v>
      </c>
      <c r="F32" s="68">
        <v>990040</v>
      </c>
      <c r="G32" s="69">
        <v>5560</v>
      </c>
      <c r="H32" s="69">
        <v>38.200000000000003</v>
      </c>
      <c r="I32" s="69">
        <v>16.350000000000001</v>
      </c>
      <c r="J32" s="69">
        <v>32.1</v>
      </c>
      <c r="K32" s="69">
        <v>69.099999999999994</v>
      </c>
      <c r="L32" s="69">
        <v>6.7</v>
      </c>
      <c r="M32" s="69">
        <v>3540</v>
      </c>
      <c r="N32" s="69">
        <v>1.74</v>
      </c>
      <c r="O32" s="69">
        <v>956</v>
      </c>
      <c r="P32" s="69">
        <v>1430</v>
      </c>
      <c r="Q32" s="69">
        <v>497</v>
      </c>
      <c r="R32" s="69">
        <v>134</v>
      </c>
      <c r="S32" s="69">
        <v>9.2799999999999994</v>
      </c>
      <c r="T32" s="69">
        <v>2.08</v>
      </c>
      <c r="U32" s="69">
        <v>154.5</v>
      </c>
      <c r="V32" s="69">
        <v>12</v>
      </c>
      <c r="W32" s="68">
        <f t="shared" si="0"/>
        <v>6829.9039999999995</v>
      </c>
      <c r="X32" s="68">
        <f t="shared" si="1"/>
        <v>43.842140000000001</v>
      </c>
      <c r="Y32" s="68">
        <f t="shared" si="2"/>
        <v>18.696225000000002</v>
      </c>
      <c r="Z32" s="68">
        <f t="shared" si="3"/>
        <v>37.168590000000002</v>
      </c>
      <c r="AA32" s="68">
        <f t="shared" si="4"/>
        <v>79.644660000000002</v>
      </c>
      <c r="AB32" s="68">
        <f t="shared" si="5"/>
        <v>7.6748500000000002</v>
      </c>
      <c r="AC32" s="68">
        <f t="shared" si="6"/>
        <v>4151.7120000000004</v>
      </c>
      <c r="AD32" s="68">
        <f t="shared" si="7"/>
        <v>1.9785539999999999</v>
      </c>
      <c r="AE32" s="68">
        <f t="shared" si="8"/>
        <v>1667.9520000000002</v>
      </c>
      <c r="AF32" s="68">
        <f t="shared" si="9"/>
        <v>600.47539999999992</v>
      </c>
      <c r="AG32" s="68">
        <f t="shared" si="10"/>
        <v>155.38640000000001</v>
      </c>
      <c r="AH32" s="68">
        <f t="shared" si="11"/>
        <v>10.915135999999999</v>
      </c>
      <c r="AI32" s="68">
        <f t="shared" si="12"/>
        <v>2.3755679999999999</v>
      </c>
      <c r="AJ32" s="68">
        <f t="shared" si="13"/>
        <v>196.19955000000002</v>
      </c>
      <c r="AK32" s="68">
        <f t="shared" si="14"/>
        <v>13.664400000000001</v>
      </c>
      <c r="AL32" s="85">
        <f t="shared" si="15"/>
        <v>1367.558</v>
      </c>
      <c r="AM32" s="86">
        <f t="shared" si="16"/>
        <v>13817.589472999996</v>
      </c>
    </row>
    <row r="33" spans="1:43" x14ac:dyDescent="0.2">
      <c r="A33" s="65" t="s">
        <v>75</v>
      </c>
      <c r="B33" s="66">
        <v>30</v>
      </c>
      <c r="C33" s="66">
        <v>31</v>
      </c>
      <c r="D33" s="67" t="s">
        <v>132</v>
      </c>
      <c r="E33" s="67" t="s">
        <v>77</v>
      </c>
      <c r="F33" s="68">
        <v>990040</v>
      </c>
      <c r="G33" s="69">
        <v>593</v>
      </c>
      <c r="H33" s="69">
        <v>12.7</v>
      </c>
      <c r="I33" s="69">
        <v>6.3</v>
      </c>
      <c r="J33" s="69">
        <v>7.04</v>
      </c>
      <c r="K33" s="69">
        <v>17.7</v>
      </c>
      <c r="L33" s="69">
        <v>2.48</v>
      </c>
      <c r="M33" s="69">
        <v>391</v>
      </c>
      <c r="N33" s="69">
        <v>0.82</v>
      </c>
      <c r="O33" s="69">
        <v>192.5</v>
      </c>
      <c r="P33" s="69">
        <v>173</v>
      </c>
      <c r="Q33" s="69">
        <v>51.9</v>
      </c>
      <c r="R33" s="69">
        <v>24.1</v>
      </c>
      <c r="S33" s="69">
        <v>2.5299999999999998</v>
      </c>
      <c r="T33" s="69">
        <v>0.88</v>
      </c>
      <c r="U33" s="69">
        <v>58.1</v>
      </c>
      <c r="V33" s="69">
        <v>5.74</v>
      </c>
      <c r="W33" s="68">
        <f t="shared" si="0"/>
        <v>728.44119999999998</v>
      </c>
      <c r="X33" s="68">
        <f t="shared" si="1"/>
        <v>14.575789999999998</v>
      </c>
      <c r="Y33" s="68">
        <f t="shared" si="2"/>
        <v>7.2040499999999996</v>
      </c>
      <c r="Z33" s="68">
        <f t="shared" si="3"/>
        <v>8.1516159999999989</v>
      </c>
      <c r="AA33" s="68">
        <f t="shared" si="4"/>
        <v>20.401019999999999</v>
      </c>
      <c r="AB33" s="68">
        <f t="shared" si="5"/>
        <v>2.84084</v>
      </c>
      <c r="AC33" s="68">
        <f t="shared" si="6"/>
        <v>458.56480000000005</v>
      </c>
      <c r="AD33" s="68">
        <f t="shared" si="7"/>
        <v>0.93242199999999997</v>
      </c>
      <c r="AE33" s="68">
        <f t="shared" si="8"/>
        <v>201.78720000000001</v>
      </c>
      <c r="AF33" s="68">
        <f t="shared" si="9"/>
        <v>62.705579999999998</v>
      </c>
      <c r="AG33" s="68">
        <f t="shared" si="10"/>
        <v>27.946360000000002</v>
      </c>
      <c r="AH33" s="68">
        <f t="shared" si="11"/>
        <v>2.9757859999999994</v>
      </c>
      <c r="AI33" s="68">
        <f t="shared" si="12"/>
        <v>1.0050479999999999</v>
      </c>
      <c r="AJ33" s="68">
        <f t="shared" si="13"/>
        <v>73.781190000000009</v>
      </c>
      <c r="AK33" s="68">
        <f t="shared" si="14"/>
        <v>6.5361380000000002</v>
      </c>
      <c r="AL33" s="85">
        <f t="shared" si="15"/>
        <v>275.37125000000003</v>
      </c>
      <c r="AM33" s="86">
        <f t="shared" si="16"/>
        <v>1617.8490399999998</v>
      </c>
    </row>
    <row r="34" spans="1:43" x14ac:dyDescent="0.2">
      <c r="A34" s="65" t="s">
        <v>75</v>
      </c>
      <c r="B34" s="66">
        <v>31</v>
      </c>
      <c r="C34" s="66">
        <v>32</v>
      </c>
      <c r="D34" s="67" t="s">
        <v>133</v>
      </c>
      <c r="E34" s="67" t="s">
        <v>77</v>
      </c>
      <c r="F34" s="68">
        <v>990040</v>
      </c>
      <c r="G34" s="69">
        <v>1480</v>
      </c>
      <c r="H34" s="69">
        <v>16.45</v>
      </c>
      <c r="I34" s="69">
        <v>7.27</v>
      </c>
      <c r="J34" s="69">
        <v>11.05</v>
      </c>
      <c r="K34" s="69">
        <v>26.6</v>
      </c>
      <c r="L34" s="69">
        <v>3.08</v>
      </c>
      <c r="M34" s="69">
        <v>950</v>
      </c>
      <c r="N34" s="69">
        <v>0.98</v>
      </c>
      <c r="O34" s="69">
        <v>324</v>
      </c>
      <c r="P34" s="69">
        <v>405</v>
      </c>
      <c r="Q34" s="69">
        <v>127.5</v>
      </c>
      <c r="R34" s="69">
        <v>42.7</v>
      </c>
      <c r="S34" s="69">
        <v>3.62</v>
      </c>
      <c r="T34" s="69">
        <v>0.98</v>
      </c>
      <c r="U34" s="69">
        <v>70.400000000000006</v>
      </c>
      <c r="V34" s="69">
        <v>6.16</v>
      </c>
      <c r="W34" s="68">
        <f t="shared" si="0"/>
        <v>1818.0319999999999</v>
      </c>
      <c r="X34" s="68">
        <f t="shared" si="1"/>
        <v>18.879664999999999</v>
      </c>
      <c r="Y34" s="68">
        <f t="shared" si="2"/>
        <v>8.3132449999999984</v>
      </c>
      <c r="Z34" s="68">
        <f t="shared" si="3"/>
        <v>12.794795000000001</v>
      </c>
      <c r="AA34" s="68">
        <f t="shared" si="4"/>
        <v>30.659160000000004</v>
      </c>
      <c r="AB34" s="68">
        <f t="shared" si="5"/>
        <v>3.5281400000000001</v>
      </c>
      <c r="AC34" s="68">
        <f t="shared" si="6"/>
        <v>1114.1600000000001</v>
      </c>
      <c r="AD34" s="68">
        <f t="shared" si="7"/>
        <v>1.114358</v>
      </c>
      <c r="AE34" s="68">
        <f t="shared" si="8"/>
        <v>472.39200000000005</v>
      </c>
      <c r="AF34" s="68">
        <f t="shared" si="9"/>
        <v>154.0455</v>
      </c>
      <c r="AG34" s="68">
        <f t="shared" si="10"/>
        <v>49.514920000000004</v>
      </c>
      <c r="AH34" s="68">
        <f t="shared" si="11"/>
        <v>4.2578439999999995</v>
      </c>
      <c r="AI34" s="68">
        <f t="shared" si="12"/>
        <v>1.1192579999999999</v>
      </c>
      <c r="AJ34" s="68">
        <f t="shared" si="13"/>
        <v>89.400960000000012</v>
      </c>
      <c r="AK34" s="68">
        <f t="shared" si="14"/>
        <v>7.0143920000000008</v>
      </c>
      <c r="AL34" s="85">
        <f t="shared" si="15"/>
        <v>463.48200000000003</v>
      </c>
      <c r="AM34" s="86">
        <f t="shared" si="16"/>
        <v>3785.2262370000003</v>
      </c>
    </row>
    <row r="35" spans="1:43" x14ac:dyDescent="0.2">
      <c r="A35" s="65" t="s">
        <v>75</v>
      </c>
      <c r="B35" s="66">
        <v>32</v>
      </c>
      <c r="C35" s="66">
        <v>33</v>
      </c>
      <c r="D35" s="67" t="s">
        <v>134</v>
      </c>
      <c r="E35" s="67" t="s">
        <v>77</v>
      </c>
      <c r="F35" s="68">
        <v>990040</v>
      </c>
      <c r="G35" s="69">
        <v>356</v>
      </c>
      <c r="H35" s="69">
        <v>14.65</v>
      </c>
      <c r="I35" s="69">
        <v>5.81</v>
      </c>
      <c r="J35" s="69">
        <v>7.65</v>
      </c>
      <c r="K35" s="69">
        <v>20.5</v>
      </c>
      <c r="L35" s="69">
        <v>2.57</v>
      </c>
      <c r="M35" s="69">
        <v>209</v>
      </c>
      <c r="N35" s="69">
        <v>0.71</v>
      </c>
      <c r="O35" s="69">
        <v>523</v>
      </c>
      <c r="P35" s="69">
        <v>128</v>
      </c>
      <c r="Q35" s="69">
        <v>34.799999999999997</v>
      </c>
      <c r="R35" s="69">
        <v>23.5</v>
      </c>
      <c r="S35" s="69">
        <v>2.88</v>
      </c>
      <c r="T35" s="69">
        <v>0.77</v>
      </c>
      <c r="U35" s="69">
        <v>55.8</v>
      </c>
      <c r="V35" s="69">
        <v>5.37</v>
      </c>
      <c r="W35" s="68">
        <f t="shared" si="0"/>
        <v>437.31039999999996</v>
      </c>
      <c r="X35" s="68">
        <f t="shared" si="1"/>
        <v>16.813804999999999</v>
      </c>
      <c r="Y35" s="68">
        <f t="shared" si="2"/>
        <v>6.6437349999999995</v>
      </c>
      <c r="Z35" s="68">
        <f t="shared" si="3"/>
        <v>8.8579349999999994</v>
      </c>
      <c r="AA35" s="68">
        <f t="shared" si="4"/>
        <v>23.628300000000003</v>
      </c>
      <c r="AB35" s="68">
        <f t="shared" si="5"/>
        <v>2.9439349999999997</v>
      </c>
      <c r="AC35" s="68">
        <f t="shared" si="6"/>
        <v>245.11520000000002</v>
      </c>
      <c r="AD35" s="68">
        <f t="shared" si="7"/>
        <v>0.80734099999999998</v>
      </c>
      <c r="AE35" s="68">
        <f t="shared" si="8"/>
        <v>149.29920000000001</v>
      </c>
      <c r="AF35" s="68">
        <f t="shared" si="9"/>
        <v>42.045359999999995</v>
      </c>
      <c r="AG35" s="68">
        <f t="shared" si="10"/>
        <v>27.250599999999999</v>
      </c>
      <c r="AH35" s="68">
        <f t="shared" si="11"/>
        <v>3.3874559999999998</v>
      </c>
      <c r="AI35" s="68">
        <f t="shared" si="12"/>
        <v>0.87941699999999989</v>
      </c>
      <c r="AJ35" s="68">
        <f t="shared" si="13"/>
        <v>70.860420000000005</v>
      </c>
      <c r="AK35" s="68">
        <f t="shared" si="14"/>
        <v>6.1148190000000007</v>
      </c>
      <c r="AL35" s="85">
        <f t="shared" si="15"/>
        <v>748.15150000000006</v>
      </c>
      <c r="AM35" s="86">
        <f t="shared" si="16"/>
        <v>1041.9579229999999</v>
      </c>
    </row>
    <row r="36" spans="1:43" x14ac:dyDescent="0.2">
      <c r="A36" s="65" t="s">
        <v>75</v>
      </c>
      <c r="B36" s="66">
        <v>33</v>
      </c>
      <c r="C36" s="66">
        <v>34</v>
      </c>
      <c r="D36" s="67" t="s">
        <v>135</v>
      </c>
      <c r="E36" s="67" t="s">
        <v>77</v>
      </c>
      <c r="F36" s="68">
        <v>990040</v>
      </c>
      <c r="G36" s="69">
        <v>1180</v>
      </c>
      <c r="H36" s="69">
        <v>17.149999999999999</v>
      </c>
      <c r="I36" s="69">
        <v>7.42</v>
      </c>
      <c r="J36" s="69">
        <v>11.15</v>
      </c>
      <c r="K36" s="69">
        <v>25.7</v>
      </c>
      <c r="L36" s="69">
        <v>2.97</v>
      </c>
      <c r="M36" s="69">
        <v>802</v>
      </c>
      <c r="N36" s="69">
        <v>0.78</v>
      </c>
      <c r="O36" s="69">
        <v>306</v>
      </c>
      <c r="P36" s="69">
        <v>313</v>
      </c>
      <c r="Q36" s="69">
        <v>101.5</v>
      </c>
      <c r="R36" s="69">
        <v>37.799999999999997</v>
      </c>
      <c r="S36" s="69">
        <v>3.62</v>
      </c>
      <c r="T36" s="69">
        <v>1</v>
      </c>
      <c r="U36" s="69">
        <v>67.5</v>
      </c>
      <c r="V36" s="69">
        <v>6.03</v>
      </c>
      <c r="W36" s="68">
        <f t="shared" si="0"/>
        <v>1449.5119999999999</v>
      </c>
      <c r="X36" s="68">
        <f t="shared" si="1"/>
        <v>19.683054999999996</v>
      </c>
      <c r="Y36" s="68">
        <f t="shared" si="2"/>
        <v>8.4847699999999993</v>
      </c>
      <c r="Z36" s="68">
        <f t="shared" si="3"/>
        <v>12.910584999999999</v>
      </c>
      <c r="AA36" s="68">
        <f t="shared" si="4"/>
        <v>29.62182</v>
      </c>
      <c r="AB36" s="68">
        <f t="shared" si="5"/>
        <v>3.4021349999999999</v>
      </c>
      <c r="AC36" s="68">
        <f t="shared" si="6"/>
        <v>940.5856</v>
      </c>
      <c r="AD36" s="68">
        <f t="shared" si="7"/>
        <v>0.886938</v>
      </c>
      <c r="AE36" s="68">
        <f t="shared" si="8"/>
        <v>365.08320000000003</v>
      </c>
      <c r="AF36" s="68">
        <f t="shared" si="9"/>
        <v>122.6323</v>
      </c>
      <c r="AG36" s="68">
        <f t="shared" si="10"/>
        <v>43.832879999999996</v>
      </c>
      <c r="AH36" s="68">
        <f t="shared" si="11"/>
        <v>4.2578439999999995</v>
      </c>
      <c r="AI36" s="68">
        <f t="shared" si="12"/>
        <v>1.1420999999999999</v>
      </c>
      <c r="AJ36" s="68">
        <f t="shared" si="13"/>
        <v>85.718249999999998</v>
      </c>
      <c r="AK36" s="68">
        <f t="shared" si="14"/>
        <v>6.8663610000000004</v>
      </c>
      <c r="AL36" s="85">
        <f t="shared" si="15"/>
        <v>437.733</v>
      </c>
      <c r="AM36" s="86">
        <f t="shared" si="16"/>
        <v>3094.6198380000005</v>
      </c>
    </row>
    <row r="37" spans="1:43" x14ac:dyDescent="0.2">
      <c r="A37" s="65" t="s">
        <v>75</v>
      </c>
      <c r="B37" s="66">
        <v>34</v>
      </c>
      <c r="C37" s="66">
        <v>35</v>
      </c>
      <c r="D37" s="67" t="s">
        <v>138</v>
      </c>
      <c r="E37" s="67" t="s">
        <v>77</v>
      </c>
      <c r="F37" s="68">
        <v>990040</v>
      </c>
      <c r="G37" s="69">
        <v>535</v>
      </c>
      <c r="H37" s="69">
        <v>11.05</v>
      </c>
      <c r="I37" s="69">
        <v>5.18</v>
      </c>
      <c r="J37" s="69">
        <v>6.79</v>
      </c>
      <c r="K37" s="69">
        <v>16.55</v>
      </c>
      <c r="L37" s="69">
        <v>1.96</v>
      </c>
      <c r="M37" s="69">
        <v>240</v>
      </c>
      <c r="N37" s="69">
        <v>0.61</v>
      </c>
      <c r="O37" s="69">
        <v>398</v>
      </c>
      <c r="P37" s="69">
        <v>158.5</v>
      </c>
      <c r="Q37" s="69">
        <v>44.8</v>
      </c>
      <c r="R37" s="69">
        <v>22.8</v>
      </c>
      <c r="S37" s="69">
        <v>2.19</v>
      </c>
      <c r="T37" s="69">
        <v>0.7</v>
      </c>
      <c r="U37" s="69">
        <v>45.9</v>
      </c>
      <c r="V37" s="69">
        <v>4.22</v>
      </c>
      <c r="W37" s="68">
        <f t="shared" si="0"/>
        <v>657.19399999999996</v>
      </c>
      <c r="X37" s="68">
        <f t="shared" si="1"/>
        <v>12.682085000000001</v>
      </c>
      <c r="Y37" s="68">
        <f t="shared" si="2"/>
        <v>5.9233299999999991</v>
      </c>
      <c r="Z37" s="68">
        <f t="shared" si="3"/>
        <v>7.8621409999999994</v>
      </c>
      <c r="AA37" s="68">
        <f t="shared" si="4"/>
        <v>19.075530000000001</v>
      </c>
      <c r="AB37" s="68">
        <f t="shared" si="5"/>
        <v>2.24518</v>
      </c>
      <c r="AC37" s="68">
        <f t="shared" si="6"/>
        <v>281.47200000000004</v>
      </c>
      <c r="AD37" s="68">
        <f t="shared" si="7"/>
        <v>0.693631</v>
      </c>
      <c r="AE37" s="68">
        <f t="shared" si="8"/>
        <v>184.87440000000001</v>
      </c>
      <c r="AF37" s="68">
        <f t="shared" si="9"/>
        <v>54.127359999999996</v>
      </c>
      <c r="AG37" s="68">
        <f t="shared" si="10"/>
        <v>26.438880000000001</v>
      </c>
      <c r="AH37" s="68">
        <f t="shared" si="11"/>
        <v>2.5758779999999999</v>
      </c>
      <c r="AI37" s="68">
        <f t="shared" si="12"/>
        <v>0.7994699999999999</v>
      </c>
      <c r="AJ37" s="68">
        <f t="shared" si="13"/>
        <v>58.288409999999999</v>
      </c>
      <c r="AK37" s="68">
        <f t="shared" si="14"/>
        <v>4.8053140000000001</v>
      </c>
      <c r="AL37" s="85">
        <f t="shared" si="15"/>
        <v>569.33900000000006</v>
      </c>
      <c r="AM37" s="86">
        <f t="shared" si="16"/>
        <v>1319.0576089999997</v>
      </c>
    </row>
    <row r="38" spans="1:43" x14ac:dyDescent="0.2">
      <c r="A38" s="65" t="s">
        <v>75</v>
      </c>
      <c r="B38" s="66">
        <v>35</v>
      </c>
      <c r="C38" s="66">
        <v>36</v>
      </c>
      <c r="D38" s="67" t="s">
        <v>139</v>
      </c>
      <c r="E38" s="67" t="s">
        <v>77</v>
      </c>
      <c r="F38" s="68">
        <v>990041</v>
      </c>
      <c r="G38" s="69">
        <v>762</v>
      </c>
      <c r="H38" s="69">
        <v>13.8</v>
      </c>
      <c r="I38" s="69">
        <v>6.17</v>
      </c>
      <c r="J38" s="69">
        <v>8.4</v>
      </c>
      <c r="K38" s="69">
        <v>21.5</v>
      </c>
      <c r="L38" s="69">
        <v>2.34</v>
      </c>
      <c r="M38" s="69">
        <v>427</v>
      </c>
      <c r="N38" s="69">
        <v>0.79</v>
      </c>
      <c r="O38" s="69">
        <v>461</v>
      </c>
      <c r="P38" s="69">
        <v>244</v>
      </c>
      <c r="Q38" s="69">
        <v>74.099999999999994</v>
      </c>
      <c r="R38" s="69">
        <v>32.200000000000003</v>
      </c>
      <c r="S38" s="69">
        <v>2.82</v>
      </c>
      <c r="T38" s="69">
        <v>0.84</v>
      </c>
      <c r="U38" s="69">
        <v>62.6</v>
      </c>
      <c r="V38" s="69">
        <v>5.3</v>
      </c>
      <c r="W38" s="68">
        <f t="shared" si="0"/>
        <v>936.04079999999999</v>
      </c>
      <c r="X38" s="68">
        <f t="shared" si="1"/>
        <v>15.83826</v>
      </c>
      <c r="Y38" s="68">
        <f t="shared" si="2"/>
        <v>7.0553949999999999</v>
      </c>
      <c r="Z38" s="68">
        <f t="shared" si="3"/>
        <v>9.7263599999999997</v>
      </c>
      <c r="AA38" s="68">
        <f t="shared" si="4"/>
        <v>24.780900000000003</v>
      </c>
      <c r="AB38" s="68">
        <f t="shared" si="5"/>
        <v>2.6804699999999997</v>
      </c>
      <c r="AC38" s="68">
        <f t="shared" si="6"/>
        <v>500.78560000000004</v>
      </c>
      <c r="AD38" s="68">
        <f t="shared" si="7"/>
        <v>0.89830900000000002</v>
      </c>
      <c r="AE38" s="68">
        <f t="shared" si="8"/>
        <v>284.60160000000002</v>
      </c>
      <c r="AF38" s="68">
        <f t="shared" si="9"/>
        <v>89.527619999999985</v>
      </c>
      <c r="AG38" s="68">
        <f t="shared" si="10"/>
        <v>37.339120000000001</v>
      </c>
      <c r="AH38" s="68">
        <f t="shared" si="11"/>
        <v>3.3168839999999995</v>
      </c>
      <c r="AI38" s="68">
        <f t="shared" si="12"/>
        <v>0.95936399999999988</v>
      </c>
      <c r="AJ38" s="68">
        <f t="shared" si="13"/>
        <v>79.495739999999998</v>
      </c>
      <c r="AK38" s="68">
        <f t="shared" si="14"/>
        <v>6.0351100000000004</v>
      </c>
      <c r="AL38" s="85">
        <f t="shared" si="15"/>
        <v>659.46050000000002</v>
      </c>
      <c r="AM38" s="86">
        <f t="shared" si="16"/>
        <v>1999.0815320000002</v>
      </c>
    </row>
    <row r="39" spans="1:43" x14ac:dyDescent="0.2">
      <c r="A39" s="65" t="s">
        <v>75</v>
      </c>
      <c r="B39" s="66">
        <v>36</v>
      </c>
      <c r="C39" s="66">
        <v>37</v>
      </c>
      <c r="D39" s="67" t="s">
        <v>142</v>
      </c>
      <c r="E39" s="67" t="s">
        <v>77</v>
      </c>
      <c r="F39" s="68">
        <v>990041</v>
      </c>
      <c r="G39" s="69">
        <v>627</v>
      </c>
      <c r="H39" s="69">
        <v>13.6</v>
      </c>
      <c r="I39" s="69">
        <v>6.68</v>
      </c>
      <c r="J39" s="69">
        <v>7.47</v>
      </c>
      <c r="K39" s="69">
        <v>19.45</v>
      </c>
      <c r="L39" s="69">
        <v>2.42</v>
      </c>
      <c r="M39" s="69">
        <v>323</v>
      </c>
      <c r="N39" s="69">
        <v>0.8</v>
      </c>
      <c r="O39" s="69">
        <v>443</v>
      </c>
      <c r="P39" s="69">
        <v>199</v>
      </c>
      <c r="Q39" s="69">
        <v>59.1</v>
      </c>
      <c r="R39" s="69">
        <v>27.6</v>
      </c>
      <c r="S39" s="69">
        <v>2.68</v>
      </c>
      <c r="T39" s="69">
        <v>0.88</v>
      </c>
      <c r="U39" s="69">
        <v>62.2</v>
      </c>
      <c r="V39" s="69">
        <v>5.2</v>
      </c>
      <c r="W39" s="68">
        <f t="shared" si="0"/>
        <v>770.20679999999993</v>
      </c>
      <c r="X39" s="68">
        <f t="shared" si="1"/>
        <v>15.608719999999998</v>
      </c>
      <c r="Y39" s="68">
        <f t="shared" si="2"/>
        <v>7.6385799999999993</v>
      </c>
      <c r="Z39" s="68">
        <f t="shared" si="3"/>
        <v>8.6495129999999989</v>
      </c>
      <c r="AA39" s="68">
        <f t="shared" si="4"/>
        <v>22.41807</v>
      </c>
      <c r="AB39" s="68">
        <f t="shared" si="5"/>
        <v>2.7721099999999996</v>
      </c>
      <c r="AC39" s="68">
        <f t="shared" si="6"/>
        <v>378.81440000000003</v>
      </c>
      <c r="AD39" s="68">
        <f t="shared" si="7"/>
        <v>0.90968000000000004</v>
      </c>
      <c r="AE39" s="68">
        <f t="shared" si="8"/>
        <v>232.11360000000002</v>
      </c>
      <c r="AF39" s="68">
        <f t="shared" si="9"/>
        <v>71.404619999999994</v>
      </c>
      <c r="AG39" s="68">
        <f t="shared" si="10"/>
        <v>32.004960000000004</v>
      </c>
      <c r="AH39" s="68">
        <f t="shared" si="11"/>
        <v>3.1522160000000001</v>
      </c>
      <c r="AI39" s="68">
        <f t="shared" si="12"/>
        <v>1.0050479999999999</v>
      </c>
      <c r="AJ39" s="68">
        <f t="shared" si="13"/>
        <v>78.987780000000001</v>
      </c>
      <c r="AK39" s="68">
        <f t="shared" si="14"/>
        <v>5.9212400000000001</v>
      </c>
      <c r="AL39" s="85">
        <f t="shared" si="15"/>
        <v>633.7115</v>
      </c>
      <c r="AM39" s="86">
        <f t="shared" si="16"/>
        <v>1631.6073369999997</v>
      </c>
    </row>
    <row r="40" spans="1:43" x14ac:dyDescent="0.2">
      <c r="A40" s="65" t="s">
        <v>75</v>
      </c>
      <c r="B40" s="66">
        <v>37</v>
      </c>
      <c r="C40" s="66">
        <v>38</v>
      </c>
      <c r="D40" s="67" t="s">
        <v>143</v>
      </c>
      <c r="E40" s="67" t="s">
        <v>77</v>
      </c>
      <c r="F40" s="68">
        <v>990041</v>
      </c>
      <c r="G40" s="70">
        <v>22300</v>
      </c>
      <c r="H40" s="69">
        <v>51.3</v>
      </c>
      <c r="I40" s="69">
        <v>17.7</v>
      </c>
      <c r="J40" s="69">
        <v>69.2</v>
      </c>
      <c r="K40" s="69">
        <v>141</v>
      </c>
      <c r="L40" s="69">
        <v>7.39</v>
      </c>
      <c r="M40" s="70">
        <v>18250</v>
      </c>
      <c r="N40" s="69">
        <v>1.87</v>
      </c>
      <c r="O40" s="69">
        <v>1400</v>
      </c>
      <c r="P40" s="69">
        <v>5060</v>
      </c>
      <c r="Q40" s="70">
        <v>1780</v>
      </c>
      <c r="R40" s="69">
        <v>370</v>
      </c>
      <c r="S40" s="69">
        <v>12.75</v>
      </c>
      <c r="T40" s="69">
        <v>2.1</v>
      </c>
      <c r="U40" s="69">
        <v>187</v>
      </c>
      <c r="V40" s="69">
        <v>12.85</v>
      </c>
      <c r="W40" s="68">
        <f t="shared" si="0"/>
        <v>27393.32</v>
      </c>
      <c r="X40" s="68">
        <f t="shared" si="1"/>
        <v>58.877009999999991</v>
      </c>
      <c r="Y40" s="68">
        <f t="shared" si="2"/>
        <v>20.239949999999997</v>
      </c>
      <c r="Z40" s="68">
        <f t="shared" si="3"/>
        <v>80.126679999999993</v>
      </c>
      <c r="AA40" s="68">
        <f t="shared" si="4"/>
        <v>162.51660000000001</v>
      </c>
      <c r="AB40" s="68">
        <f t="shared" si="5"/>
        <v>8.4652449999999995</v>
      </c>
      <c r="AC40" s="68">
        <f t="shared" si="6"/>
        <v>21403.600000000002</v>
      </c>
      <c r="AD40" s="68">
        <f t="shared" si="7"/>
        <v>2.1263770000000002</v>
      </c>
      <c r="AE40" s="68">
        <f t="shared" si="8"/>
        <v>5901.9840000000004</v>
      </c>
      <c r="AF40" s="68">
        <f t="shared" si="9"/>
        <v>2150.596</v>
      </c>
      <c r="AG40" s="68">
        <f t="shared" si="10"/>
        <v>429.05199999999996</v>
      </c>
      <c r="AH40" s="68">
        <f t="shared" si="11"/>
        <v>14.996549999999999</v>
      </c>
      <c r="AI40" s="68">
        <f t="shared" si="12"/>
        <v>2.3984099999999997</v>
      </c>
      <c r="AJ40" s="68">
        <f t="shared" si="13"/>
        <v>237.47130000000001</v>
      </c>
      <c r="AK40" s="68">
        <f t="shared" si="14"/>
        <v>14.632295000000001</v>
      </c>
      <c r="AL40" s="87">
        <f t="shared" si="15"/>
        <v>2002.7</v>
      </c>
      <c r="AM40" s="88">
        <f t="shared" si="16"/>
        <v>57880.402417000012</v>
      </c>
      <c r="AN40" s="72"/>
      <c r="AO40" s="72"/>
      <c r="AP40" s="72"/>
      <c r="AQ40" s="72"/>
    </row>
    <row r="41" spans="1:43" x14ac:dyDescent="0.2">
      <c r="A41" s="65" t="s">
        <v>75</v>
      </c>
      <c r="B41" s="66">
        <v>38</v>
      </c>
      <c r="C41" s="66">
        <v>39</v>
      </c>
      <c r="D41" s="67" t="s">
        <v>144</v>
      </c>
      <c r="E41" s="67" t="s">
        <v>77</v>
      </c>
      <c r="F41" s="68">
        <v>990041</v>
      </c>
      <c r="G41" s="70">
        <v>30200</v>
      </c>
      <c r="H41" s="69">
        <v>68</v>
      </c>
      <c r="I41" s="69">
        <v>23.7</v>
      </c>
      <c r="J41" s="69">
        <v>108</v>
      </c>
      <c r="K41" s="69">
        <v>209</v>
      </c>
      <c r="L41" s="69">
        <v>9.0399999999999991</v>
      </c>
      <c r="M41" s="70">
        <v>22100</v>
      </c>
      <c r="N41" s="69">
        <v>2.79</v>
      </c>
      <c r="O41" s="69">
        <v>2250</v>
      </c>
      <c r="P41" s="69">
        <v>7330</v>
      </c>
      <c r="Q41" s="70">
        <v>2580</v>
      </c>
      <c r="R41" s="69">
        <v>581</v>
      </c>
      <c r="S41" s="69">
        <v>17.5</v>
      </c>
      <c r="T41" s="69">
        <v>3.11</v>
      </c>
      <c r="U41" s="69">
        <v>209</v>
      </c>
      <c r="V41" s="69">
        <v>18.7</v>
      </c>
      <c r="W41" s="68">
        <f t="shared" si="0"/>
        <v>37097.68</v>
      </c>
      <c r="X41" s="68">
        <f t="shared" si="1"/>
        <v>78.043599999999998</v>
      </c>
      <c r="Y41" s="68">
        <f t="shared" si="2"/>
        <v>27.100949999999997</v>
      </c>
      <c r="Z41" s="68">
        <f t="shared" si="3"/>
        <v>125.05319999999999</v>
      </c>
      <c r="AA41" s="68">
        <f t="shared" si="4"/>
        <v>240.89340000000001</v>
      </c>
      <c r="AB41" s="68">
        <f t="shared" si="5"/>
        <v>10.355319999999999</v>
      </c>
      <c r="AC41" s="68">
        <f t="shared" si="6"/>
        <v>25918.880000000001</v>
      </c>
      <c r="AD41" s="68">
        <f t="shared" si="7"/>
        <v>3.1725090000000002</v>
      </c>
      <c r="AE41" s="68">
        <f t="shared" si="8"/>
        <v>8549.7120000000014</v>
      </c>
      <c r="AF41" s="68">
        <f t="shared" si="9"/>
        <v>3117.1559999999999</v>
      </c>
      <c r="AG41" s="68">
        <f t="shared" si="10"/>
        <v>673.72759999999994</v>
      </c>
      <c r="AH41" s="68">
        <f t="shared" si="11"/>
        <v>20.583499999999997</v>
      </c>
      <c r="AI41" s="68">
        <f t="shared" si="12"/>
        <v>3.5519309999999997</v>
      </c>
      <c r="AJ41" s="68">
        <f t="shared" si="13"/>
        <v>265.40910000000002</v>
      </c>
      <c r="AK41" s="68">
        <f t="shared" si="14"/>
        <v>21.293690000000002</v>
      </c>
      <c r="AL41" s="87">
        <f t="shared" si="15"/>
        <v>3218.6250000000005</v>
      </c>
      <c r="AM41" s="88">
        <f t="shared" si="16"/>
        <v>76152.612800000017</v>
      </c>
      <c r="AN41" s="72"/>
      <c r="AO41" s="72"/>
      <c r="AP41" s="72"/>
      <c r="AQ41" s="72"/>
    </row>
    <row r="42" spans="1:43" x14ac:dyDescent="0.2">
      <c r="A42" s="65" t="s">
        <v>75</v>
      </c>
      <c r="B42" s="66">
        <v>39</v>
      </c>
      <c r="C42" s="66">
        <v>40</v>
      </c>
      <c r="D42" s="67" t="s">
        <v>145</v>
      </c>
      <c r="E42" s="67" t="s">
        <v>77</v>
      </c>
      <c r="F42" s="68">
        <v>990041</v>
      </c>
      <c r="G42" s="70">
        <v>30800</v>
      </c>
      <c r="H42" s="69">
        <v>61.8</v>
      </c>
      <c r="I42" s="69">
        <v>21.2</v>
      </c>
      <c r="J42" s="69">
        <v>107</v>
      </c>
      <c r="K42" s="69">
        <v>207</v>
      </c>
      <c r="L42" s="69">
        <v>8.85</v>
      </c>
      <c r="M42" s="70">
        <v>23300</v>
      </c>
      <c r="N42" s="69">
        <v>2.34</v>
      </c>
      <c r="O42" s="70">
        <v>3240</v>
      </c>
      <c r="P42" s="69">
        <v>7510</v>
      </c>
      <c r="Q42" s="70">
        <v>2590</v>
      </c>
      <c r="R42" s="69">
        <v>583</v>
      </c>
      <c r="S42" s="69">
        <v>16.55</v>
      </c>
      <c r="T42" s="69">
        <v>2.87</v>
      </c>
      <c r="U42" s="69">
        <v>214</v>
      </c>
      <c r="V42" s="69">
        <v>16.75</v>
      </c>
      <c r="W42" s="68">
        <f t="shared" si="0"/>
        <v>37834.720000000001</v>
      </c>
      <c r="X42" s="68">
        <f t="shared" si="1"/>
        <v>70.927859999999995</v>
      </c>
      <c r="Y42" s="68">
        <f t="shared" si="2"/>
        <v>24.242199999999997</v>
      </c>
      <c r="Z42" s="68">
        <f t="shared" si="3"/>
        <v>123.89529999999999</v>
      </c>
      <c r="AA42" s="68">
        <f t="shared" si="4"/>
        <v>238.5882</v>
      </c>
      <c r="AB42" s="68">
        <f t="shared" si="5"/>
        <v>10.137675</v>
      </c>
      <c r="AC42" s="68">
        <f t="shared" si="6"/>
        <v>27326.240000000002</v>
      </c>
      <c r="AD42" s="68">
        <f t="shared" si="7"/>
        <v>2.6608139999999998</v>
      </c>
      <c r="AE42" s="68">
        <f t="shared" si="8"/>
        <v>8759.6640000000007</v>
      </c>
      <c r="AF42" s="68">
        <f t="shared" si="9"/>
        <v>3129.2379999999998</v>
      </c>
      <c r="AG42" s="68">
        <f t="shared" si="10"/>
        <v>676.04679999999996</v>
      </c>
      <c r="AH42" s="68">
        <f t="shared" si="11"/>
        <v>19.46611</v>
      </c>
      <c r="AI42" s="68">
        <f t="shared" si="12"/>
        <v>3.2778269999999998</v>
      </c>
      <c r="AJ42" s="68">
        <f t="shared" si="13"/>
        <v>271.7586</v>
      </c>
      <c r="AK42" s="68">
        <f t="shared" si="14"/>
        <v>19.073225000000001</v>
      </c>
      <c r="AL42" s="87">
        <f t="shared" si="15"/>
        <v>4634.8200000000006</v>
      </c>
      <c r="AM42" s="88">
        <f t="shared" si="16"/>
        <v>78509.936610999997</v>
      </c>
      <c r="AN42" s="72"/>
      <c r="AO42" s="72"/>
      <c r="AP42" s="72"/>
      <c r="AQ42" s="72"/>
    </row>
    <row r="43" spans="1:43" x14ac:dyDescent="0.2">
      <c r="A43" s="65" t="s">
        <v>75</v>
      </c>
      <c r="B43" s="66">
        <v>40</v>
      </c>
      <c r="C43" s="66">
        <v>41</v>
      </c>
      <c r="D43" s="67" t="s">
        <v>146</v>
      </c>
      <c r="E43" s="67" t="s">
        <v>77</v>
      </c>
      <c r="F43" s="68">
        <v>990041</v>
      </c>
      <c r="G43" s="70">
        <v>20600</v>
      </c>
      <c r="H43" s="69">
        <v>62.7</v>
      </c>
      <c r="I43" s="69">
        <v>21</v>
      </c>
      <c r="J43" s="69">
        <v>88.3</v>
      </c>
      <c r="K43" s="69">
        <v>178</v>
      </c>
      <c r="L43" s="69">
        <v>8.3699999999999992</v>
      </c>
      <c r="M43" s="70">
        <v>14150</v>
      </c>
      <c r="N43" s="69">
        <v>1.94</v>
      </c>
      <c r="O43" s="69">
        <v>1845</v>
      </c>
      <c r="P43" s="69">
        <v>5730</v>
      </c>
      <c r="Q43" s="70">
        <v>1765</v>
      </c>
      <c r="R43" s="69">
        <v>459</v>
      </c>
      <c r="S43" s="69">
        <v>16.05</v>
      </c>
      <c r="T43" s="69">
        <v>2.64</v>
      </c>
      <c r="U43" s="69">
        <v>208</v>
      </c>
      <c r="V43" s="69">
        <v>16</v>
      </c>
      <c r="W43" s="68">
        <f t="shared" si="0"/>
        <v>25305.039999999997</v>
      </c>
      <c r="X43" s="68">
        <f t="shared" si="1"/>
        <v>71.960790000000003</v>
      </c>
      <c r="Y43" s="68">
        <f t="shared" si="2"/>
        <v>24.013500000000001</v>
      </c>
      <c r="Z43" s="68">
        <f t="shared" si="3"/>
        <v>102.24256999999999</v>
      </c>
      <c r="AA43" s="68">
        <f t="shared" si="4"/>
        <v>205.1628</v>
      </c>
      <c r="AB43" s="68">
        <f t="shared" si="5"/>
        <v>9.5878349999999983</v>
      </c>
      <c r="AC43" s="68">
        <f t="shared" si="6"/>
        <v>16595.120000000003</v>
      </c>
      <c r="AD43" s="68">
        <f t="shared" si="7"/>
        <v>2.2059739999999999</v>
      </c>
      <c r="AE43" s="68">
        <f t="shared" si="8"/>
        <v>6683.4720000000007</v>
      </c>
      <c r="AF43" s="68">
        <f t="shared" si="9"/>
        <v>2132.473</v>
      </c>
      <c r="AG43" s="68">
        <f t="shared" si="10"/>
        <v>532.25639999999999</v>
      </c>
      <c r="AH43" s="68">
        <f t="shared" si="11"/>
        <v>18.87801</v>
      </c>
      <c r="AI43" s="68">
        <f t="shared" si="12"/>
        <v>3.0151439999999998</v>
      </c>
      <c r="AJ43" s="68">
        <f t="shared" si="13"/>
        <v>264.13920000000002</v>
      </c>
      <c r="AK43" s="68">
        <f t="shared" si="14"/>
        <v>18.219200000000001</v>
      </c>
      <c r="AL43" s="87">
        <f t="shared" si="15"/>
        <v>2639.2725</v>
      </c>
      <c r="AM43" s="88">
        <f t="shared" si="16"/>
        <v>51967.786422999983</v>
      </c>
      <c r="AN43" s="72"/>
      <c r="AO43" s="72"/>
      <c r="AP43" s="72"/>
      <c r="AQ43" s="72"/>
    </row>
    <row r="44" spans="1:43" x14ac:dyDescent="0.2">
      <c r="A44" s="65" t="s">
        <v>75</v>
      </c>
      <c r="B44" s="66">
        <v>41</v>
      </c>
      <c r="C44" s="66">
        <v>42</v>
      </c>
      <c r="D44" s="67" t="s">
        <v>147</v>
      </c>
      <c r="E44" s="67" t="s">
        <v>77</v>
      </c>
      <c r="F44" s="68">
        <v>990041</v>
      </c>
      <c r="G44" s="70">
        <v>1550</v>
      </c>
      <c r="H44" s="69">
        <v>88.4</v>
      </c>
      <c r="I44" s="69">
        <v>36.299999999999997</v>
      </c>
      <c r="J44" s="69">
        <v>82.5</v>
      </c>
      <c r="K44" s="69">
        <v>180.5</v>
      </c>
      <c r="L44" s="69">
        <v>13.65</v>
      </c>
      <c r="M44" s="70">
        <v>10400</v>
      </c>
      <c r="N44" s="69">
        <v>3.93</v>
      </c>
      <c r="O44" s="69">
        <v>1420</v>
      </c>
      <c r="P44" s="69">
        <v>4360</v>
      </c>
      <c r="Q44" s="70">
        <v>1350</v>
      </c>
      <c r="R44" s="69">
        <v>391</v>
      </c>
      <c r="S44" s="69">
        <v>18.850000000000001</v>
      </c>
      <c r="T44" s="69">
        <v>4.7</v>
      </c>
      <c r="U44" s="69">
        <v>344</v>
      </c>
      <c r="V44" s="69">
        <v>28.6</v>
      </c>
      <c r="W44" s="68">
        <f t="shared" si="0"/>
        <v>1904.02</v>
      </c>
      <c r="X44" s="68">
        <f t="shared" si="1"/>
        <v>101.45668000000001</v>
      </c>
      <c r="Y44" s="68">
        <f t="shared" si="2"/>
        <v>41.509049999999995</v>
      </c>
      <c r="Z44" s="68">
        <f t="shared" si="3"/>
        <v>95.526749999999993</v>
      </c>
      <c r="AA44" s="68">
        <f t="shared" si="4"/>
        <v>208.04430000000002</v>
      </c>
      <c r="AB44" s="68">
        <f t="shared" si="5"/>
        <v>15.636075</v>
      </c>
      <c r="AC44" s="68">
        <f t="shared" si="6"/>
        <v>12197.12</v>
      </c>
      <c r="AD44" s="68">
        <f t="shared" si="7"/>
        <v>4.4688030000000003</v>
      </c>
      <c r="AE44" s="68">
        <f t="shared" si="8"/>
        <v>5085.5040000000008</v>
      </c>
      <c r="AF44" s="68">
        <f t="shared" si="9"/>
        <v>1631.07</v>
      </c>
      <c r="AG44" s="68">
        <f t="shared" si="10"/>
        <v>453.40359999999998</v>
      </c>
      <c r="AH44" s="68">
        <f t="shared" si="11"/>
        <v>22.17137</v>
      </c>
      <c r="AI44" s="68">
        <f t="shared" si="12"/>
        <v>5.3678699999999999</v>
      </c>
      <c r="AJ44" s="68">
        <f t="shared" si="13"/>
        <v>436.84559999999999</v>
      </c>
      <c r="AK44" s="68">
        <f t="shared" si="14"/>
        <v>32.56682</v>
      </c>
      <c r="AL44" s="87">
        <f t="shared" si="15"/>
        <v>2031.3100000000002</v>
      </c>
      <c r="AM44" s="88">
        <f t="shared" si="16"/>
        <v>22234.710918000001</v>
      </c>
      <c r="AN44" s="73"/>
      <c r="AO44" s="73"/>
      <c r="AP44" s="73"/>
      <c r="AQ44" s="73"/>
    </row>
    <row r="45" spans="1:43" x14ac:dyDescent="0.2">
      <c r="A45" s="65" t="s">
        <v>75</v>
      </c>
      <c r="B45" s="66">
        <v>42</v>
      </c>
      <c r="C45" s="66">
        <v>43</v>
      </c>
      <c r="D45" s="67" t="s">
        <v>148</v>
      </c>
      <c r="E45" s="67" t="s">
        <v>77</v>
      </c>
      <c r="F45" s="68">
        <v>990041</v>
      </c>
      <c r="G45" s="70">
        <v>12400</v>
      </c>
      <c r="H45" s="69">
        <v>45</v>
      </c>
      <c r="I45" s="69">
        <v>20.399999999999999</v>
      </c>
      <c r="J45" s="69">
        <v>56.2</v>
      </c>
      <c r="K45" s="69">
        <v>114</v>
      </c>
      <c r="L45" s="69">
        <v>7.1</v>
      </c>
      <c r="M45" s="69">
        <v>8170</v>
      </c>
      <c r="N45" s="69">
        <v>2.37</v>
      </c>
      <c r="O45" s="69">
        <v>1995</v>
      </c>
      <c r="P45" s="69">
        <v>3560</v>
      </c>
      <c r="Q45" s="70">
        <v>1110</v>
      </c>
      <c r="R45" s="69">
        <v>291</v>
      </c>
      <c r="S45" s="69">
        <v>10.5</v>
      </c>
      <c r="T45" s="69">
        <v>2.8</v>
      </c>
      <c r="U45" s="69">
        <v>190</v>
      </c>
      <c r="V45" s="69">
        <v>17.3</v>
      </c>
      <c r="W45" s="68">
        <f t="shared" si="0"/>
        <v>15232.16</v>
      </c>
      <c r="X45" s="68">
        <f t="shared" si="1"/>
        <v>51.646499999999996</v>
      </c>
      <c r="Y45" s="68">
        <f t="shared" si="2"/>
        <v>23.327399999999997</v>
      </c>
      <c r="Z45" s="68">
        <f t="shared" si="3"/>
        <v>65.073980000000006</v>
      </c>
      <c r="AA45" s="68">
        <f t="shared" si="4"/>
        <v>131.3964</v>
      </c>
      <c r="AB45" s="68">
        <f t="shared" si="5"/>
        <v>8.133049999999999</v>
      </c>
      <c r="AC45" s="68">
        <f t="shared" si="6"/>
        <v>9581.7759999999998</v>
      </c>
      <c r="AD45" s="68">
        <f t="shared" si="7"/>
        <v>2.6949270000000003</v>
      </c>
      <c r="AE45" s="68">
        <f t="shared" si="8"/>
        <v>4152.384</v>
      </c>
      <c r="AF45" s="68">
        <f t="shared" si="9"/>
        <v>1341.1019999999999</v>
      </c>
      <c r="AG45" s="68">
        <f t="shared" si="10"/>
        <v>337.4436</v>
      </c>
      <c r="AH45" s="68">
        <f t="shared" si="11"/>
        <v>12.350099999999999</v>
      </c>
      <c r="AI45" s="68">
        <f t="shared" si="12"/>
        <v>3.1978799999999996</v>
      </c>
      <c r="AJ45" s="68">
        <f t="shared" si="13"/>
        <v>241.28100000000001</v>
      </c>
      <c r="AK45" s="68">
        <f t="shared" si="14"/>
        <v>19.69951</v>
      </c>
      <c r="AL45" s="87">
        <f t="shared" si="15"/>
        <v>2853.8475000000003</v>
      </c>
      <c r="AM45" s="88">
        <f t="shared" si="16"/>
        <v>31203.666346999998</v>
      </c>
      <c r="AN45" s="72"/>
      <c r="AO45" s="72"/>
      <c r="AP45" s="72"/>
      <c r="AQ45" s="72"/>
    </row>
    <row r="46" spans="1:43" x14ac:dyDescent="0.2">
      <c r="A46" s="65" t="s">
        <v>75</v>
      </c>
      <c r="B46" s="66">
        <v>43</v>
      </c>
      <c r="C46" s="66">
        <v>44</v>
      </c>
      <c r="D46" s="67" t="s">
        <v>149</v>
      </c>
      <c r="E46" s="67" t="s">
        <v>77</v>
      </c>
      <c r="F46" s="68">
        <v>990041</v>
      </c>
      <c r="G46" s="70">
        <v>16950</v>
      </c>
      <c r="H46" s="69">
        <v>44.7</v>
      </c>
      <c r="I46" s="69">
        <v>17.850000000000001</v>
      </c>
      <c r="J46" s="69">
        <v>57.9</v>
      </c>
      <c r="K46" s="69">
        <v>115.5</v>
      </c>
      <c r="L46" s="69">
        <v>6.67</v>
      </c>
      <c r="M46" s="70">
        <v>13650</v>
      </c>
      <c r="N46" s="69">
        <v>2.2799999999999998</v>
      </c>
      <c r="O46" s="69">
        <v>286</v>
      </c>
      <c r="P46" s="69">
        <v>4010</v>
      </c>
      <c r="Q46" s="70">
        <v>1345</v>
      </c>
      <c r="R46" s="69">
        <v>293</v>
      </c>
      <c r="S46" s="69">
        <v>10.45</v>
      </c>
      <c r="T46" s="69">
        <v>2.5499999999999998</v>
      </c>
      <c r="U46" s="69">
        <v>165</v>
      </c>
      <c r="V46" s="69">
        <v>16.55</v>
      </c>
      <c r="W46" s="68">
        <f t="shared" si="0"/>
        <v>20821.379999999997</v>
      </c>
      <c r="X46" s="68">
        <f t="shared" si="1"/>
        <v>51.302190000000003</v>
      </c>
      <c r="Y46" s="68">
        <f t="shared" si="2"/>
        <v>20.411474999999999</v>
      </c>
      <c r="Z46" s="68">
        <f t="shared" si="3"/>
        <v>67.04240999999999</v>
      </c>
      <c r="AA46" s="68">
        <f t="shared" si="4"/>
        <v>133.12530000000001</v>
      </c>
      <c r="AB46" s="68">
        <f t="shared" si="5"/>
        <v>7.640485</v>
      </c>
      <c r="AC46" s="68">
        <f t="shared" si="6"/>
        <v>16008.720000000001</v>
      </c>
      <c r="AD46" s="68">
        <f t="shared" si="7"/>
        <v>2.5925879999999997</v>
      </c>
      <c r="AE46" s="68">
        <f t="shared" si="8"/>
        <v>4677.2640000000001</v>
      </c>
      <c r="AF46" s="68">
        <f t="shared" si="9"/>
        <v>1625.029</v>
      </c>
      <c r="AG46" s="68">
        <f t="shared" si="10"/>
        <v>339.76279999999997</v>
      </c>
      <c r="AH46" s="68">
        <f t="shared" si="11"/>
        <v>12.291289999999998</v>
      </c>
      <c r="AI46" s="68">
        <f t="shared" si="12"/>
        <v>2.9123549999999994</v>
      </c>
      <c r="AJ46" s="68">
        <f t="shared" si="13"/>
        <v>209.5335</v>
      </c>
      <c r="AK46" s="68">
        <f t="shared" si="14"/>
        <v>18.845485</v>
      </c>
      <c r="AL46" s="87">
        <f t="shared" si="15"/>
        <v>409.12300000000005</v>
      </c>
      <c r="AM46" s="88">
        <f t="shared" si="16"/>
        <v>43997.852877999998</v>
      </c>
      <c r="AN46" s="72"/>
      <c r="AO46" s="72"/>
      <c r="AP46" s="72"/>
      <c r="AQ46" s="72"/>
    </row>
    <row r="47" spans="1:43" x14ac:dyDescent="0.2">
      <c r="A47" s="65" t="s">
        <v>75</v>
      </c>
      <c r="B47" s="66">
        <v>44</v>
      </c>
      <c r="C47" s="66">
        <v>45</v>
      </c>
      <c r="D47" s="67" t="s">
        <v>150</v>
      </c>
      <c r="E47" s="67" t="s">
        <v>77</v>
      </c>
      <c r="F47" s="68">
        <v>990041</v>
      </c>
      <c r="G47" s="69">
        <v>5350</v>
      </c>
      <c r="H47" s="69">
        <v>62</v>
      </c>
      <c r="I47" s="69">
        <v>25.6</v>
      </c>
      <c r="J47" s="69">
        <v>38.9</v>
      </c>
      <c r="K47" s="69">
        <v>98.8</v>
      </c>
      <c r="L47" s="69">
        <v>10.050000000000001</v>
      </c>
      <c r="M47" s="69">
        <v>3580</v>
      </c>
      <c r="N47" s="69">
        <v>2.2400000000000002</v>
      </c>
      <c r="O47" s="69">
        <v>1675</v>
      </c>
      <c r="P47" s="69">
        <v>1495</v>
      </c>
      <c r="Q47" s="69">
        <v>483</v>
      </c>
      <c r="R47" s="69">
        <v>166.5</v>
      </c>
      <c r="S47" s="69">
        <v>12.7</v>
      </c>
      <c r="T47" s="69">
        <v>3.36</v>
      </c>
      <c r="U47" s="69">
        <v>255</v>
      </c>
      <c r="V47" s="69">
        <v>18.3</v>
      </c>
      <c r="W47" s="68">
        <f t="shared" si="0"/>
        <v>6571.94</v>
      </c>
      <c r="X47" s="68">
        <f t="shared" si="1"/>
        <v>71.157399999999996</v>
      </c>
      <c r="Y47" s="68">
        <f t="shared" si="2"/>
        <v>29.273600000000002</v>
      </c>
      <c r="Z47" s="68">
        <f t="shared" si="3"/>
        <v>45.042309999999993</v>
      </c>
      <c r="AA47" s="68">
        <f t="shared" si="4"/>
        <v>113.87688</v>
      </c>
      <c r="AB47" s="68">
        <f t="shared" si="5"/>
        <v>11.512275000000001</v>
      </c>
      <c r="AC47" s="68">
        <f t="shared" si="6"/>
        <v>4198.6239999999998</v>
      </c>
      <c r="AD47" s="68">
        <f t="shared" si="7"/>
        <v>2.547104</v>
      </c>
      <c r="AE47" s="68">
        <f t="shared" si="8"/>
        <v>1743.7680000000003</v>
      </c>
      <c r="AF47" s="68">
        <f t="shared" si="9"/>
        <v>583.56060000000002</v>
      </c>
      <c r="AG47" s="68">
        <f t="shared" si="10"/>
        <v>193.07339999999999</v>
      </c>
      <c r="AH47" s="68">
        <f t="shared" si="11"/>
        <v>14.937739999999998</v>
      </c>
      <c r="AI47" s="68">
        <f t="shared" si="12"/>
        <v>3.8374559999999995</v>
      </c>
      <c r="AJ47" s="68">
        <f t="shared" si="13"/>
        <v>323.8245</v>
      </c>
      <c r="AK47" s="68">
        <f t="shared" si="14"/>
        <v>20.83821</v>
      </c>
      <c r="AL47" s="87">
        <f t="shared" si="15"/>
        <v>2396.0875000000001</v>
      </c>
      <c r="AM47" s="88">
        <f t="shared" si="16"/>
        <v>13927.813474999999</v>
      </c>
      <c r="AN47" s="72"/>
      <c r="AO47" s="72"/>
      <c r="AP47" s="72"/>
      <c r="AQ47" s="72"/>
    </row>
    <row r="48" spans="1:43" x14ac:dyDescent="0.2">
      <c r="A48" s="65" t="s">
        <v>75</v>
      </c>
      <c r="B48" s="66">
        <v>45</v>
      </c>
      <c r="C48" s="66">
        <v>46</v>
      </c>
      <c r="D48" s="67" t="s">
        <v>152</v>
      </c>
      <c r="E48" s="67" t="s">
        <v>77</v>
      </c>
      <c r="F48" s="68">
        <v>990041</v>
      </c>
      <c r="G48" s="69">
        <v>8210</v>
      </c>
      <c r="H48" s="69">
        <v>35.299999999999997</v>
      </c>
      <c r="I48" s="69">
        <v>16.149999999999999</v>
      </c>
      <c r="J48" s="69">
        <v>36.9</v>
      </c>
      <c r="K48" s="69">
        <v>72.599999999999994</v>
      </c>
      <c r="L48" s="69">
        <v>5.94</v>
      </c>
      <c r="M48" s="69">
        <v>5200</v>
      </c>
      <c r="N48" s="69">
        <v>2.2400000000000002</v>
      </c>
      <c r="O48" s="69">
        <v>734</v>
      </c>
      <c r="P48" s="69">
        <v>2080</v>
      </c>
      <c r="Q48" s="69">
        <v>758</v>
      </c>
      <c r="R48" s="69">
        <v>177</v>
      </c>
      <c r="S48" s="69">
        <v>9.2200000000000006</v>
      </c>
      <c r="T48" s="69">
        <v>2.21</v>
      </c>
      <c r="U48" s="69">
        <v>143.5</v>
      </c>
      <c r="V48" s="69">
        <v>15.2</v>
      </c>
      <c r="W48" s="68">
        <f t="shared" si="0"/>
        <v>10085.163999999999</v>
      </c>
      <c r="X48" s="68">
        <f t="shared" si="1"/>
        <v>40.513809999999992</v>
      </c>
      <c r="Y48" s="68">
        <f t="shared" si="2"/>
        <v>18.467524999999998</v>
      </c>
      <c r="Z48" s="68">
        <f t="shared" si="3"/>
        <v>42.726509999999998</v>
      </c>
      <c r="AA48" s="68">
        <f t="shared" si="4"/>
        <v>83.678759999999997</v>
      </c>
      <c r="AB48" s="68">
        <f t="shared" si="5"/>
        <v>6.8042699999999998</v>
      </c>
      <c r="AC48" s="68">
        <f t="shared" si="6"/>
        <v>6098.56</v>
      </c>
      <c r="AD48" s="68">
        <f t="shared" si="7"/>
        <v>2.547104</v>
      </c>
      <c r="AE48" s="68">
        <f t="shared" si="8"/>
        <v>2426.1120000000001</v>
      </c>
      <c r="AF48" s="68">
        <f t="shared" si="9"/>
        <v>915.8155999999999</v>
      </c>
      <c r="AG48" s="68">
        <f t="shared" si="10"/>
        <v>205.2492</v>
      </c>
      <c r="AH48" s="68">
        <f t="shared" si="11"/>
        <v>10.844564</v>
      </c>
      <c r="AI48" s="68">
        <f t="shared" si="12"/>
        <v>2.5240409999999995</v>
      </c>
      <c r="AJ48" s="68">
        <f t="shared" si="13"/>
        <v>182.23065</v>
      </c>
      <c r="AK48" s="68">
        <f t="shared" si="14"/>
        <v>17.308240000000001</v>
      </c>
      <c r="AL48" s="87">
        <f t="shared" si="15"/>
        <v>1049.9870000000001</v>
      </c>
      <c r="AM48" s="88">
        <f t="shared" si="16"/>
        <v>20138.546274</v>
      </c>
      <c r="AN48" s="72"/>
      <c r="AO48" s="72"/>
      <c r="AP48" s="72"/>
      <c r="AQ48" s="72"/>
    </row>
    <row r="49" spans="1:43" x14ac:dyDescent="0.2">
      <c r="A49" s="65" t="s">
        <v>75</v>
      </c>
      <c r="B49" s="66">
        <v>46</v>
      </c>
      <c r="C49" s="66">
        <v>47</v>
      </c>
      <c r="D49" s="67" t="s">
        <v>153</v>
      </c>
      <c r="E49" s="67" t="s">
        <v>77</v>
      </c>
      <c r="F49" s="68">
        <v>990041</v>
      </c>
      <c r="G49" s="69">
        <v>6160</v>
      </c>
      <c r="H49" s="69">
        <v>36.299999999999997</v>
      </c>
      <c r="I49" s="69">
        <v>17.100000000000001</v>
      </c>
      <c r="J49" s="69">
        <v>33.1</v>
      </c>
      <c r="K49" s="69">
        <v>67.8</v>
      </c>
      <c r="L49" s="69">
        <v>6.35</v>
      </c>
      <c r="M49" s="69">
        <v>3530</v>
      </c>
      <c r="N49" s="69">
        <v>2.08</v>
      </c>
      <c r="O49" s="69">
        <v>1360</v>
      </c>
      <c r="P49" s="69">
        <v>1700</v>
      </c>
      <c r="Q49" s="69">
        <v>623</v>
      </c>
      <c r="R49" s="69">
        <v>150.5</v>
      </c>
      <c r="S49" s="69">
        <v>8.82</v>
      </c>
      <c r="T49" s="69">
        <v>2.44</v>
      </c>
      <c r="U49" s="69">
        <v>155.5</v>
      </c>
      <c r="V49" s="69">
        <v>15.5</v>
      </c>
      <c r="W49" s="68">
        <f t="shared" si="0"/>
        <v>7566.9439999999995</v>
      </c>
      <c r="X49" s="68">
        <f t="shared" si="1"/>
        <v>41.661509999999993</v>
      </c>
      <c r="Y49" s="68">
        <f t="shared" si="2"/>
        <v>19.553850000000001</v>
      </c>
      <c r="Z49" s="68">
        <f t="shared" si="3"/>
        <v>38.32649</v>
      </c>
      <c r="AA49" s="68">
        <f t="shared" si="4"/>
        <v>78.146280000000004</v>
      </c>
      <c r="AB49" s="68">
        <f t="shared" si="5"/>
        <v>7.2739249999999993</v>
      </c>
      <c r="AC49" s="68">
        <f t="shared" si="6"/>
        <v>4139.9840000000004</v>
      </c>
      <c r="AD49" s="68">
        <f t="shared" si="7"/>
        <v>2.3651680000000002</v>
      </c>
      <c r="AE49" s="68">
        <f t="shared" si="8"/>
        <v>1982.88</v>
      </c>
      <c r="AF49" s="68">
        <f t="shared" si="9"/>
        <v>752.70859999999993</v>
      </c>
      <c r="AG49" s="68">
        <f t="shared" si="10"/>
        <v>174.5198</v>
      </c>
      <c r="AH49" s="68">
        <f t="shared" si="11"/>
        <v>10.374084</v>
      </c>
      <c r="AI49" s="68">
        <f t="shared" si="12"/>
        <v>2.7867239999999995</v>
      </c>
      <c r="AJ49" s="68">
        <f t="shared" si="13"/>
        <v>197.46944999999999</v>
      </c>
      <c r="AK49" s="68">
        <f t="shared" si="14"/>
        <v>17.649850000000001</v>
      </c>
      <c r="AL49" s="87">
        <f t="shared" si="15"/>
        <v>1945.4800000000002</v>
      </c>
      <c r="AM49" s="88">
        <f t="shared" si="16"/>
        <v>15032.643731</v>
      </c>
      <c r="AN49" s="72"/>
      <c r="AO49" s="72"/>
      <c r="AP49" s="72"/>
      <c r="AQ49" s="72"/>
    </row>
    <row r="50" spans="1:43" x14ac:dyDescent="0.2">
      <c r="A50" s="65" t="s">
        <v>75</v>
      </c>
      <c r="B50" s="66">
        <v>47</v>
      </c>
      <c r="C50" s="66">
        <v>48</v>
      </c>
      <c r="D50" s="67" t="s">
        <v>154</v>
      </c>
      <c r="E50" s="67" t="s">
        <v>77</v>
      </c>
      <c r="F50" s="68">
        <v>990041</v>
      </c>
      <c r="G50" s="69">
        <v>4680</v>
      </c>
      <c r="H50" s="69">
        <v>29</v>
      </c>
      <c r="I50" s="69">
        <v>14.9</v>
      </c>
      <c r="J50" s="69">
        <v>22.5</v>
      </c>
      <c r="K50" s="69">
        <v>47.9</v>
      </c>
      <c r="L50" s="69">
        <v>5.48</v>
      </c>
      <c r="M50" s="69">
        <v>3150</v>
      </c>
      <c r="N50" s="69">
        <v>2.0499999999999998</v>
      </c>
      <c r="O50" s="69">
        <v>1170</v>
      </c>
      <c r="P50" s="69">
        <v>1170</v>
      </c>
      <c r="Q50" s="69">
        <v>419</v>
      </c>
      <c r="R50" s="69">
        <v>99.9</v>
      </c>
      <c r="S50" s="69">
        <v>6.78</v>
      </c>
      <c r="T50" s="69">
        <v>2.21</v>
      </c>
      <c r="U50" s="69">
        <v>153.5</v>
      </c>
      <c r="V50" s="69">
        <v>14</v>
      </c>
      <c r="W50" s="68">
        <f t="shared" si="0"/>
        <v>5748.9119999999994</v>
      </c>
      <c r="X50" s="68">
        <f t="shared" si="1"/>
        <v>33.283299999999997</v>
      </c>
      <c r="Y50" s="68">
        <f t="shared" si="2"/>
        <v>17.038149999999998</v>
      </c>
      <c r="Z50" s="68">
        <f t="shared" si="3"/>
        <v>26.05275</v>
      </c>
      <c r="AA50" s="68">
        <f t="shared" si="4"/>
        <v>55.209540000000004</v>
      </c>
      <c r="AB50" s="68">
        <f t="shared" si="5"/>
        <v>6.2773400000000006</v>
      </c>
      <c r="AC50" s="68">
        <f t="shared" si="6"/>
        <v>3694.32</v>
      </c>
      <c r="AD50" s="68">
        <f t="shared" si="7"/>
        <v>2.3310549999999997</v>
      </c>
      <c r="AE50" s="68">
        <f t="shared" si="8"/>
        <v>1364.6880000000001</v>
      </c>
      <c r="AF50" s="68">
        <f t="shared" si="9"/>
        <v>506.23579999999998</v>
      </c>
      <c r="AG50" s="68">
        <f t="shared" si="10"/>
        <v>115.84404000000001</v>
      </c>
      <c r="AH50" s="68">
        <f t="shared" si="11"/>
        <v>7.9746359999999994</v>
      </c>
      <c r="AI50" s="68">
        <f t="shared" si="12"/>
        <v>2.5240409999999995</v>
      </c>
      <c r="AJ50" s="68">
        <f t="shared" si="13"/>
        <v>194.92965000000001</v>
      </c>
      <c r="AK50" s="68">
        <f t="shared" si="14"/>
        <v>15.941800000000001</v>
      </c>
      <c r="AL50" s="85">
        <f t="shared" si="15"/>
        <v>1673.6850000000002</v>
      </c>
      <c r="AM50" s="86">
        <f t="shared" si="16"/>
        <v>11791.562102000002</v>
      </c>
    </row>
    <row r="51" spans="1:43" x14ac:dyDescent="0.2">
      <c r="A51" s="65" t="s">
        <v>75</v>
      </c>
      <c r="B51" s="66">
        <v>48</v>
      </c>
      <c r="C51" s="66">
        <v>49</v>
      </c>
      <c r="D51" s="67" t="s">
        <v>155</v>
      </c>
      <c r="E51" s="67" t="s">
        <v>77</v>
      </c>
      <c r="F51" s="68">
        <v>990041</v>
      </c>
      <c r="G51" s="69">
        <v>7140</v>
      </c>
      <c r="H51" s="69">
        <v>37.700000000000003</v>
      </c>
      <c r="I51" s="69">
        <v>16.399999999999999</v>
      </c>
      <c r="J51" s="69">
        <v>35.4</v>
      </c>
      <c r="K51" s="69">
        <v>71.400000000000006</v>
      </c>
      <c r="L51" s="69">
        <v>6.36</v>
      </c>
      <c r="M51" s="69">
        <v>4290</v>
      </c>
      <c r="N51" s="69">
        <v>2.5</v>
      </c>
      <c r="O51" s="69">
        <v>1255</v>
      </c>
      <c r="P51" s="69">
        <v>1950</v>
      </c>
      <c r="Q51" s="69">
        <v>690</v>
      </c>
      <c r="R51" s="69">
        <v>170.5</v>
      </c>
      <c r="S51" s="69">
        <v>9.3699999999999992</v>
      </c>
      <c r="T51" s="69">
        <v>2.4900000000000002</v>
      </c>
      <c r="U51" s="69">
        <v>158</v>
      </c>
      <c r="V51" s="69">
        <v>14.95</v>
      </c>
      <c r="W51" s="68">
        <f t="shared" si="0"/>
        <v>8770.7759999999998</v>
      </c>
      <c r="X51" s="68">
        <f t="shared" si="1"/>
        <v>43.26829</v>
      </c>
      <c r="Y51" s="68">
        <f t="shared" si="2"/>
        <v>18.753399999999999</v>
      </c>
      <c r="Z51" s="68">
        <f t="shared" si="3"/>
        <v>40.989659999999994</v>
      </c>
      <c r="AA51" s="68">
        <f t="shared" si="4"/>
        <v>82.295640000000006</v>
      </c>
      <c r="AB51" s="68">
        <f t="shared" si="5"/>
        <v>7.28538</v>
      </c>
      <c r="AC51" s="68">
        <f t="shared" si="6"/>
        <v>5031.3119999999999</v>
      </c>
      <c r="AD51" s="68">
        <f t="shared" si="7"/>
        <v>2.8427500000000001</v>
      </c>
      <c r="AE51" s="68">
        <f t="shared" si="8"/>
        <v>2274.48</v>
      </c>
      <c r="AF51" s="68">
        <f t="shared" si="9"/>
        <v>833.65800000000002</v>
      </c>
      <c r="AG51" s="68">
        <f t="shared" si="10"/>
        <v>197.71179999999998</v>
      </c>
      <c r="AH51" s="68">
        <f t="shared" si="11"/>
        <v>11.020993999999998</v>
      </c>
      <c r="AI51" s="68">
        <f t="shared" si="12"/>
        <v>2.8438289999999999</v>
      </c>
      <c r="AJ51" s="68">
        <f t="shared" si="13"/>
        <v>200.64420000000001</v>
      </c>
      <c r="AK51" s="68">
        <f t="shared" si="14"/>
        <v>17.023565000000001</v>
      </c>
      <c r="AL51" s="85">
        <f t="shared" si="15"/>
        <v>1795.2775000000001</v>
      </c>
      <c r="AM51" s="86">
        <f t="shared" si="16"/>
        <v>17534.905507999996</v>
      </c>
    </row>
    <row r="52" spans="1:43" x14ac:dyDescent="0.2">
      <c r="A52" s="65" t="s">
        <v>75</v>
      </c>
      <c r="B52" s="66">
        <v>49</v>
      </c>
      <c r="C52" s="66">
        <v>50</v>
      </c>
      <c r="D52" s="67" t="s">
        <v>156</v>
      </c>
      <c r="E52" s="67" t="s">
        <v>77</v>
      </c>
      <c r="F52" s="68">
        <v>990041</v>
      </c>
      <c r="G52" s="69">
        <v>2390</v>
      </c>
      <c r="H52" s="69">
        <v>22.4</v>
      </c>
      <c r="I52" s="69">
        <v>10.65</v>
      </c>
      <c r="J52" s="69">
        <v>16.399999999999999</v>
      </c>
      <c r="K52" s="69">
        <v>36.9</v>
      </c>
      <c r="L52" s="69">
        <v>4.0599999999999996</v>
      </c>
      <c r="M52" s="69">
        <v>1440</v>
      </c>
      <c r="N52" s="69">
        <v>1.38</v>
      </c>
      <c r="O52" s="69">
        <v>1015</v>
      </c>
      <c r="P52" s="69">
        <v>661</v>
      </c>
      <c r="Q52" s="69">
        <v>219</v>
      </c>
      <c r="R52" s="69">
        <v>66.7</v>
      </c>
      <c r="S52" s="69">
        <v>4.7</v>
      </c>
      <c r="T52" s="69">
        <v>1.6</v>
      </c>
      <c r="U52" s="69">
        <v>99.6</v>
      </c>
      <c r="V52" s="69">
        <v>10</v>
      </c>
      <c r="W52" s="68">
        <f t="shared" si="0"/>
        <v>2935.8759999999997</v>
      </c>
      <c r="X52" s="68">
        <f t="shared" si="1"/>
        <v>25.708479999999998</v>
      </c>
      <c r="Y52" s="68">
        <f t="shared" si="2"/>
        <v>12.178274999999999</v>
      </c>
      <c r="Z52" s="68">
        <f t="shared" si="3"/>
        <v>18.989559999999997</v>
      </c>
      <c r="AA52" s="68">
        <f t="shared" si="4"/>
        <v>42.530940000000001</v>
      </c>
      <c r="AB52" s="68">
        <f t="shared" si="5"/>
        <v>4.6507299999999994</v>
      </c>
      <c r="AC52" s="68">
        <f t="shared" si="6"/>
        <v>1688.8320000000001</v>
      </c>
      <c r="AD52" s="68">
        <f t="shared" si="7"/>
        <v>1.5691979999999999</v>
      </c>
      <c r="AE52" s="68">
        <f t="shared" si="8"/>
        <v>770.99040000000002</v>
      </c>
      <c r="AF52" s="68">
        <f t="shared" si="9"/>
        <v>264.5958</v>
      </c>
      <c r="AG52" s="68">
        <f t="shared" si="10"/>
        <v>77.345320000000001</v>
      </c>
      <c r="AH52" s="68">
        <f t="shared" si="11"/>
        <v>5.5281399999999996</v>
      </c>
      <c r="AI52" s="68">
        <f t="shared" si="12"/>
        <v>1.8273599999999999</v>
      </c>
      <c r="AJ52" s="68">
        <f t="shared" si="13"/>
        <v>126.48204</v>
      </c>
      <c r="AK52" s="68">
        <f t="shared" si="14"/>
        <v>11.387</v>
      </c>
      <c r="AL52" s="85">
        <f t="shared" si="15"/>
        <v>1451.9575000000002</v>
      </c>
      <c r="AM52" s="86">
        <f t="shared" si="16"/>
        <v>5988.4912430000004</v>
      </c>
    </row>
    <row r="53" spans="1:43" x14ac:dyDescent="0.2">
      <c r="A53" s="65" t="s">
        <v>75</v>
      </c>
      <c r="B53" s="66">
        <v>50</v>
      </c>
      <c r="C53" s="66">
        <v>51</v>
      </c>
      <c r="D53" s="67" t="s">
        <v>157</v>
      </c>
      <c r="E53" s="67" t="s">
        <v>77</v>
      </c>
      <c r="F53" s="68">
        <v>990041</v>
      </c>
      <c r="G53" s="69">
        <v>865</v>
      </c>
      <c r="H53" s="69">
        <v>25</v>
      </c>
      <c r="I53" s="69">
        <v>11.9</v>
      </c>
      <c r="J53" s="69">
        <v>11.75</v>
      </c>
      <c r="K53" s="69">
        <v>31.5</v>
      </c>
      <c r="L53" s="69">
        <v>4.57</v>
      </c>
      <c r="M53" s="69">
        <v>448</v>
      </c>
      <c r="N53" s="69">
        <v>1.5</v>
      </c>
      <c r="O53" s="69">
        <v>277</v>
      </c>
      <c r="P53" s="69">
        <v>295</v>
      </c>
      <c r="Q53" s="69">
        <v>89.7</v>
      </c>
      <c r="R53" s="69">
        <v>41.3</v>
      </c>
      <c r="S53" s="69">
        <v>4.49</v>
      </c>
      <c r="T53" s="69">
        <v>1.75</v>
      </c>
      <c r="U53" s="69">
        <v>121</v>
      </c>
      <c r="V53" s="69">
        <v>10.050000000000001</v>
      </c>
      <c r="W53" s="68">
        <f t="shared" si="0"/>
        <v>1062.566</v>
      </c>
      <c r="X53" s="68">
        <f t="shared" si="1"/>
        <v>28.692499999999999</v>
      </c>
      <c r="Y53" s="68">
        <f t="shared" si="2"/>
        <v>13.60765</v>
      </c>
      <c r="Z53" s="68">
        <f t="shared" si="3"/>
        <v>13.605324999999999</v>
      </c>
      <c r="AA53" s="68">
        <f t="shared" si="4"/>
        <v>36.306899999999999</v>
      </c>
      <c r="AB53" s="68">
        <f t="shared" si="5"/>
        <v>5.2349350000000001</v>
      </c>
      <c r="AC53" s="68">
        <f t="shared" si="6"/>
        <v>525.4144</v>
      </c>
      <c r="AD53" s="68">
        <f t="shared" si="7"/>
        <v>1.7056499999999999</v>
      </c>
      <c r="AE53" s="68">
        <f t="shared" si="8"/>
        <v>344.08800000000002</v>
      </c>
      <c r="AF53" s="68">
        <f t="shared" si="9"/>
        <v>108.37554</v>
      </c>
      <c r="AG53" s="68">
        <f t="shared" si="10"/>
        <v>47.891479999999994</v>
      </c>
      <c r="AH53" s="68">
        <f t="shared" si="11"/>
        <v>5.2811379999999994</v>
      </c>
      <c r="AI53" s="68">
        <f t="shared" si="12"/>
        <v>1.9986749999999998</v>
      </c>
      <c r="AJ53" s="68">
        <f t="shared" si="13"/>
        <v>153.65790000000001</v>
      </c>
      <c r="AK53" s="68">
        <f t="shared" si="14"/>
        <v>11.443935000000002</v>
      </c>
      <c r="AL53" s="85">
        <f t="shared" si="15"/>
        <v>396.24850000000004</v>
      </c>
      <c r="AM53" s="86">
        <f t="shared" si="16"/>
        <v>2359.8700279999994</v>
      </c>
    </row>
    <row r="54" spans="1:43" x14ac:dyDescent="0.2">
      <c r="A54" s="65" t="s">
        <v>75</v>
      </c>
      <c r="B54" s="66">
        <v>51</v>
      </c>
      <c r="C54" s="66">
        <v>52</v>
      </c>
      <c r="D54" s="67" t="s">
        <v>158</v>
      </c>
      <c r="E54" s="67" t="s">
        <v>77</v>
      </c>
      <c r="F54" s="68">
        <v>990041</v>
      </c>
      <c r="G54" s="69">
        <v>2480</v>
      </c>
      <c r="H54" s="69">
        <v>25.7</v>
      </c>
      <c r="I54" s="69">
        <v>12.05</v>
      </c>
      <c r="J54" s="69">
        <v>18.45</v>
      </c>
      <c r="K54" s="69">
        <v>43.9</v>
      </c>
      <c r="L54" s="69">
        <v>4.41</v>
      </c>
      <c r="M54" s="69">
        <v>1435</v>
      </c>
      <c r="N54" s="69">
        <v>1.46</v>
      </c>
      <c r="O54" s="69">
        <v>336</v>
      </c>
      <c r="P54" s="69">
        <v>729</v>
      </c>
      <c r="Q54" s="69">
        <v>235</v>
      </c>
      <c r="R54" s="69">
        <v>75.400000000000006</v>
      </c>
      <c r="S54" s="69">
        <v>5.46</v>
      </c>
      <c r="T54" s="69">
        <v>1.74</v>
      </c>
      <c r="U54" s="69">
        <v>118.5</v>
      </c>
      <c r="V54" s="69">
        <v>10.15</v>
      </c>
      <c r="W54" s="68">
        <f t="shared" si="0"/>
        <v>3046.4319999999998</v>
      </c>
      <c r="X54" s="68">
        <f t="shared" si="1"/>
        <v>29.495889999999999</v>
      </c>
      <c r="Y54" s="68">
        <f t="shared" si="2"/>
        <v>13.779175</v>
      </c>
      <c r="Z54" s="68">
        <f t="shared" si="3"/>
        <v>21.363254999999999</v>
      </c>
      <c r="AA54" s="68">
        <f t="shared" si="4"/>
        <v>50.599139999999998</v>
      </c>
      <c r="AB54" s="68">
        <f t="shared" si="5"/>
        <v>5.0516550000000002</v>
      </c>
      <c r="AC54" s="68">
        <f t="shared" si="6"/>
        <v>1682.9680000000001</v>
      </c>
      <c r="AD54" s="68">
        <f t="shared" si="7"/>
        <v>1.660166</v>
      </c>
      <c r="AE54" s="68">
        <f t="shared" si="8"/>
        <v>850.30560000000003</v>
      </c>
      <c r="AF54" s="68">
        <f t="shared" si="9"/>
        <v>283.92699999999996</v>
      </c>
      <c r="AG54" s="68">
        <f t="shared" si="10"/>
        <v>87.433840000000004</v>
      </c>
      <c r="AH54" s="68">
        <f t="shared" si="11"/>
        <v>6.4220519999999999</v>
      </c>
      <c r="AI54" s="68">
        <f t="shared" si="12"/>
        <v>1.9872539999999999</v>
      </c>
      <c r="AJ54" s="68">
        <f t="shared" si="13"/>
        <v>150.48314999999999</v>
      </c>
      <c r="AK54" s="68">
        <f t="shared" si="14"/>
        <v>11.557805</v>
      </c>
      <c r="AL54" s="85">
        <f t="shared" si="15"/>
        <v>480.64800000000002</v>
      </c>
      <c r="AM54" s="86">
        <f t="shared" si="16"/>
        <v>6243.4659819999988</v>
      </c>
    </row>
    <row r="55" spans="1:43" x14ac:dyDescent="0.2">
      <c r="A55" s="65" t="s">
        <v>75</v>
      </c>
      <c r="B55" s="66">
        <v>52</v>
      </c>
      <c r="C55" s="66">
        <v>53</v>
      </c>
      <c r="D55" s="67" t="s">
        <v>159</v>
      </c>
      <c r="E55" s="67" t="s">
        <v>77</v>
      </c>
      <c r="F55" s="68">
        <v>990041</v>
      </c>
      <c r="G55" s="69">
        <v>1980</v>
      </c>
      <c r="H55" s="69">
        <v>4.93</v>
      </c>
      <c r="I55" s="69">
        <v>1.96</v>
      </c>
      <c r="J55" s="69">
        <v>7.23</v>
      </c>
      <c r="K55" s="69">
        <v>13.4</v>
      </c>
      <c r="L55" s="69">
        <v>0.76</v>
      </c>
      <c r="M55" s="69">
        <v>1385</v>
      </c>
      <c r="N55" s="69">
        <v>0.19</v>
      </c>
      <c r="O55" s="69">
        <v>1555</v>
      </c>
      <c r="P55" s="69">
        <v>467</v>
      </c>
      <c r="Q55" s="69">
        <v>167.5</v>
      </c>
      <c r="R55" s="69">
        <v>33.9</v>
      </c>
      <c r="S55" s="69">
        <v>1.85</v>
      </c>
      <c r="T55" s="69">
        <v>0.21</v>
      </c>
      <c r="U55" s="69">
        <v>19.899999999999999</v>
      </c>
      <c r="V55" s="69">
        <v>1.31</v>
      </c>
      <c r="W55" s="68">
        <f t="shared" si="0"/>
        <v>2432.232</v>
      </c>
      <c r="X55" s="68">
        <f t="shared" si="1"/>
        <v>5.6581609999999998</v>
      </c>
      <c r="Y55" s="68">
        <f t="shared" si="2"/>
        <v>2.24126</v>
      </c>
      <c r="Z55" s="68">
        <f t="shared" si="3"/>
        <v>8.3716170000000005</v>
      </c>
      <c r="AA55" s="68">
        <f t="shared" si="4"/>
        <v>15.444840000000001</v>
      </c>
      <c r="AB55" s="68">
        <f t="shared" si="5"/>
        <v>0.87058000000000002</v>
      </c>
      <c r="AC55" s="68">
        <f t="shared" si="6"/>
        <v>1624.3280000000002</v>
      </c>
      <c r="AD55" s="68">
        <f t="shared" si="7"/>
        <v>0.21604899999999999</v>
      </c>
      <c r="AE55" s="68">
        <f t="shared" si="8"/>
        <v>544.7088</v>
      </c>
      <c r="AF55" s="68">
        <f t="shared" si="9"/>
        <v>202.37349999999998</v>
      </c>
      <c r="AG55" s="68">
        <f t="shared" si="10"/>
        <v>39.31044</v>
      </c>
      <c r="AH55" s="68">
        <f t="shared" si="11"/>
        <v>2.17597</v>
      </c>
      <c r="AI55" s="68">
        <f t="shared" si="12"/>
        <v>0.23984099999999997</v>
      </c>
      <c r="AJ55" s="68">
        <f t="shared" si="13"/>
        <v>25.27101</v>
      </c>
      <c r="AK55" s="68">
        <f t="shared" si="14"/>
        <v>1.4916970000000001</v>
      </c>
      <c r="AL55" s="85">
        <f t="shared" si="15"/>
        <v>2224.4275000000002</v>
      </c>
      <c r="AM55" s="86">
        <f t="shared" si="16"/>
        <v>4904.9337649999998</v>
      </c>
    </row>
    <row r="56" spans="1:43" x14ac:dyDescent="0.2">
      <c r="A56" s="65" t="s">
        <v>75</v>
      </c>
      <c r="B56" s="66">
        <v>53</v>
      </c>
      <c r="C56" s="66">
        <v>54</v>
      </c>
      <c r="D56" s="67" t="s">
        <v>163</v>
      </c>
      <c r="E56" s="67" t="s">
        <v>77</v>
      </c>
      <c r="F56" s="68">
        <v>990041</v>
      </c>
      <c r="G56" s="69">
        <v>1155</v>
      </c>
      <c r="H56" s="69">
        <v>5.25</v>
      </c>
      <c r="I56" s="69">
        <v>2.29</v>
      </c>
      <c r="J56" s="69">
        <v>5.38</v>
      </c>
      <c r="K56" s="69">
        <v>10.3</v>
      </c>
      <c r="L56" s="69">
        <v>0.85</v>
      </c>
      <c r="M56" s="69">
        <v>781</v>
      </c>
      <c r="N56" s="69">
        <v>0.35</v>
      </c>
      <c r="O56" s="69">
        <v>1385</v>
      </c>
      <c r="P56" s="69">
        <v>273</v>
      </c>
      <c r="Q56" s="69">
        <v>98.2</v>
      </c>
      <c r="R56" s="69">
        <v>23.8</v>
      </c>
      <c r="S56" s="69">
        <v>1.36</v>
      </c>
      <c r="T56" s="69">
        <v>0.32</v>
      </c>
      <c r="U56" s="69">
        <v>23.6</v>
      </c>
      <c r="V56" s="69">
        <v>2.2200000000000002</v>
      </c>
      <c r="W56" s="68">
        <f t="shared" si="0"/>
        <v>1418.8019999999999</v>
      </c>
      <c r="X56" s="68">
        <f t="shared" si="1"/>
        <v>6.0254249999999994</v>
      </c>
      <c r="Y56" s="68">
        <f t="shared" si="2"/>
        <v>2.6186150000000001</v>
      </c>
      <c r="Z56" s="68">
        <f t="shared" si="3"/>
        <v>6.2295019999999992</v>
      </c>
      <c r="AA56" s="68">
        <f t="shared" si="4"/>
        <v>11.871780000000001</v>
      </c>
      <c r="AB56" s="68">
        <f t="shared" si="5"/>
        <v>0.97367499999999996</v>
      </c>
      <c r="AC56" s="68">
        <f t="shared" si="6"/>
        <v>915.95680000000004</v>
      </c>
      <c r="AD56" s="68">
        <f t="shared" si="7"/>
        <v>0.39798499999999998</v>
      </c>
      <c r="AE56" s="68">
        <f t="shared" si="8"/>
        <v>318.42720000000003</v>
      </c>
      <c r="AF56" s="68">
        <f t="shared" si="9"/>
        <v>118.64524</v>
      </c>
      <c r="AG56" s="68">
        <f t="shared" si="10"/>
        <v>27.598479999999999</v>
      </c>
      <c r="AH56" s="68">
        <f t="shared" si="11"/>
        <v>1.5996319999999999</v>
      </c>
      <c r="AI56" s="68">
        <f t="shared" si="12"/>
        <v>0.36547199999999996</v>
      </c>
      <c r="AJ56" s="68">
        <f t="shared" si="13"/>
        <v>29.969640000000002</v>
      </c>
      <c r="AK56" s="68">
        <f t="shared" si="14"/>
        <v>2.5279140000000004</v>
      </c>
      <c r="AL56" s="85">
        <f t="shared" si="15"/>
        <v>1981.2425000000001</v>
      </c>
      <c r="AM56" s="86">
        <f t="shared" si="16"/>
        <v>2862.0093599999996</v>
      </c>
    </row>
    <row r="57" spans="1:43" x14ac:dyDescent="0.2">
      <c r="A57" s="65" t="s">
        <v>75</v>
      </c>
      <c r="B57" s="66">
        <v>54</v>
      </c>
      <c r="C57" s="66">
        <v>55</v>
      </c>
      <c r="D57" s="67" t="s">
        <v>164</v>
      </c>
      <c r="E57" s="67" t="s">
        <v>77</v>
      </c>
      <c r="F57" s="68">
        <v>990041</v>
      </c>
      <c r="G57" s="69">
        <v>5930</v>
      </c>
      <c r="H57" s="69">
        <v>11.8</v>
      </c>
      <c r="I57" s="69">
        <v>4.6500000000000004</v>
      </c>
      <c r="J57" s="69">
        <v>17.25</v>
      </c>
      <c r="K57" s="69">
        <v>33.799999999999997</v>
      </c>
      <c r="L57" s="69">
        <v>1.88</v>
      </c>
      <c r="M57" s="69">
        <v>4590</v>
      </c>
      <c r="N57" s="69">
        <v>0.57999999999999996</v>
      </c>
      <c r="O57" s="69">
        <v>1905</v>
      </c>
      <c r="P57" s="69">
        <v>1200</v>
      </c>
      <c r="Q57" s="69">
        <v>463</v>
      </c>
      <c r="R57" s="69">
        <v>92.8</v>
      </c>
      <c r="S57" s="69">
        <v>4.4400000000000004</v>
      </c>
      <c r="T57" s="69">
        <v>0.59</v>
      </c>
      <c r="U57" s="69">
        <v>41.3</v>
      </c>
      <c r="V57" s="69">
        <v>3.51</v>
      </c>
      <c r="W57" s="68">
        <f t="shared" si="0"/>
        <v>7284.4119999999994</v>
      </c>
      <c r="X57" s="68">
        <f t="shared" si="1"/>
        <v>13.542860000000001</v>
      </c>
      <c r="Y57" s="68">
        <f t="shared" si="2"/>
        <v>5.3172750000000004</v>
      </c>
      <c r="Z57" s="68">
        <f t="shared" si="3"/>
        <v>19.973775</v>
      </c>
      <c r="AA57" s="68">
        <f t="shared" si="4"/>
        <v>38.957879999999996</v>
      </c>
      <c r="AB57" s="68">
        <f t="shared" si="5"/>
        <v>2.15354</v>
      </c>
      <c r="AC57" s="68">
        <f t="shared" si="6"/>
        <v>5383.152</v>
      </c>
      <c r="AD57" s="68">
        <f t="shared" si="7"/>
        <v>0.65951799999999994</v>
      </c>
      <c r="AE57" s="68">
        <f t="shared" si="8"/>
        <v>1399.68</v>
      </c>
      <c r="AF57" s="68">
        <f t="shared" si="9"/>
        <v>559.39659999999992</v>
      </c>
      <c r="AG57" s="68">
        <f t="shared" si="10"/>
        <v>107.61087999999999</v>
      </c>
      <c r="AH57" s="68">
        <f t="shared" si="11"/>
        <v>5.2223280000000001</v>
      </c>
      <c r="AI57" s="68">
        <f t="shared" si="12"/>
        <v>0.67383899999999985</v>
      </c>
      <c r="AJ57" s="68">
        <f t="shared" si="13"/>
        <v>52.446869999999997</v>
      </c>
      <c r="AK57" s="68">
        <f t="shared" si="14"/>
        <v>3.9968369999999998</v>
      </c>
      <c r="AL57" s="85">
        <f t="shared" si="15"/>
        <v>2725.1025000000004</v>
      </c>
      <c r="AM57" s="86">
        <f t="shared" si="16"/>
        <v>14877.196202000001</v>
      </c>
    </row>
    <row r="58" spans="1:43" x14ac:dyDescent="0.2">
      <c r="A58" s="65" t="s">
        <v>75</v>
      </c>
      <c r="B58" s="66">
        <v>55</v>
      </c>
      <c r="C58" s="66">
        <v>56</v>
      </c>
      <c r="D58" s="67" t="s">
        <v>165</v>
      </c>
      <c r="E58" s="67" t="s">
        <v>77</v>
      </c>
      <c r="F58" s="68">
        <v>990041</v>
      </c>
      <c r="G58" s="69">
        <v>9590</v>
      </c>
      <c r="H58" s="69">
        <v>19.5</v>
      </c>
      <c r="I58" s="69">
        <v>7.03</v>
      </c>
      <c r="J58" s="69">
        <v>32.700000000000003</v>
      </c>
      <c r="K58" s="69">
        <v>60.1</v>
      </c>
      <c r="L58" s="69">
        <v>2.67</v>
      </c>
      <c r="M58" s="69">
        <v>6790</v>
      </c>
      <c r="N58" s="69">
        <v>0.78</v>
      </c>
      <c r="O58" s="69">
        <v>1045</v>
      </c>
      <c r="P58" s="69">
        <v>2230</v>
      </c>
      <c r="Q58" s="69">
        <v>838</v>
      </c>
      <c r="R58" s="69">
        <v>172</v>
      </c>
      <c r="S58" s="69">
        <v>7.58</v>
      </c>
      <c r="T58" s="69">
        <v>0.8</v>
      </c>
      <c r="U58" s="69">
        <v>60.6</v>
      </c>
      <c r="V58" s="69">
        <v>4.74</v>
      </c>
      <c r="W58" s="68">
        <f t="shared" si="0"/>
        <v>11780.356</v>
      </c>
      <c r="X58" s="68">
        <f t="shared" si="1"/>
        <v>22.38015</v>
      </c>
      <c r="Y58" s="68">
        <f t="shared" si="2"/>
        <v>8.038805</v>
      </c>
      <c r="Z58" s="68">
        <f t="shared" si="3"/>
        <v>37.863329999999998</v>
      </c>
      <c r="AA58" s="68">
        <f t="shared" si="4"/>
        <v>69.271260000000012</v>
      </c>
      <c r="AB58" s="68">
        <f t="shared" si="5"/>
        <v>3.0584849999999997</v>
      </c>
      <c r="AC58" s="68">
        <f t="shared" si="6"/>
        <v>7963.3120000000008</v>
      </c>
      <c r="AD58" s="68">
        <f t="shared" si="7"/>
        <v>0.886938</v>
      </c>
      <c r="AE58" s="68">
        <f t="shared" si="8"/>
        <v>2601.0720000000001</v>
      </c>
      <c r="AF58" s="68">
        <f t="shared" si="9"/>
        <v>1012.4716</v>
      </c>
      <c r="AG58" s="68">
        <f t="shared" si="10"/>
        <v>199.4512</v>
      </c>
      <c r="AH58" s="68">
        <f t="shared" si="11"/>
        <v>8.915595999999999</v>
      </c>
      <c r="AI58" s="68">
        <f t="shared" si="12"/>
        <v>0.91367999999999994</v>
      </c>
      <c r="AJ58" s="68">
        <f t="shared" si="13"/>
        <v>76.955939999999998</v>
      </c>
      <c r="AK58" s="68">
        <f t="shared" si="14"/>
        <v>5.3974380000000002</v>
      </c>
      <c r="AL58" s="85">
        <f t="shared" si="15"/>
        <v>1494.8725000000002</v>
      </c>
      <c r="AM58" s="86">
        <f t="shared" si="16"/>
        <v>23790.344422000002</v>
      </c>
    </row>
    <row r="59" spans="1:43" x14ac:dyDescent="0.2">
      <c r="A59" s="65" t="s">
        <v>75</v>
      </c>
      <c r="B59" s="66">
        <v>56</v>
      </c>
      <c r="C59" s="66">
        <v>57</v>
      </c>
      <c r="D59" s="67" t="s">
        <v>166</v>
      </c>
      <c r="E59" s="67" t="s">
        <v>77</v>
      </c>
      <c r="F59" s="68">
        <v>990041</v>
      </c>
      <c r="G59" s="70">
        <v>10050</v>
      </c>
      <c r="H59" s="69">
        <v>37.4</v>
      </c>
      <c r="I59" s="69">
        <v>13.55</v>
      </c>
      <c r="J59" s="69">
        <v>52.4</v>
      </c>
      <c r="K59" s="69">
        <v>100.5</v>
      </c>
      <c r="L59" s="69">
        <v>5.51</v>
      </c>
      <c r="M59" s="69">
        <v>6610</v>
      </c>
      <c r="N59" s="69">
        <v>1.82</v>
      </c>
      <c r="O59" s="70">
        <v>4530</v>
      </c>
      <c r="P59" s="69">
        <v>3080</v>
      </c>
      <c r="Q59" s="70">
        <v>920</v>
      </c>
      <c r="R59" s="69">
        <v>257</v>
      </c>
      <c r="S59" s="69">
        <v>11.35</v>
      </c>
      <c r="T59" s="69">
        <v>1.94</v>
      </c>
      <c r="U59" s="69">
        <v>130.5</v>
      </c>
      <c r="V59" s="69">
        <v>11.75</v>
      </c>
      <c r="W59" s="68">
        <f t="shared" si="0"/>
        <v>12345.42</v>
      </c>
      <c r="X59" s="68">
        <f t="shared" si="1"/>
        <v>42.923979999999993</v>
      </c>
      <c r="Y59" s="68">
        <f t="shared" si="2"/>
        <v>15.494425</v>
      </c>
      <c r="Z59" s="68">
        <f t="shared" si="3"/>
        <v>60.673959999999994</v>
      </c>
      <c r="AA59" s="68">
        <f t="shared" si="4"/>
        <v>115.83630000000001</v>
      </c>
      <c r="AB59" s="68">
        <f t="shared" si="5"/>
        <v>6.3117049999999999</v>
      </c>
      <c r="AC59" s="68">
        <f t="shared" si="6"/>
        <v>7752.2080000000005</v>
      </c>
      <c r="AD59" s="68">
        <f t="shared" si="7"/>
        <v>2.0695220000000001</v>
      </c>
      <c r="AE59" s="68">
        <f t="shared" si="8"/>
        <v>3592.5120000000002</v>
      </c>
      <c r="AF59" s="68">
        <f t="shared" si="9"/>
        <v>1111.5439999999999</v>
      </c>
      <c r="AG59" s="68">
        <f t="shared" si="10"/>
        <v>298.0172</v>
      </c>
      <c r="AH59" s="68">
        <f t="shared" si="11"/>
        <v>13.349869999999999</v>
      </c>
      <c r="AI59" s="68">
        <f t="shared" si="12"/>
        <v>2.2156739999999999</v>
      </c>
      <c r="AJ59" s="68">
        <f t="shared" si="13"/>
        <v>165.72194999999999</v>
      </c>
      <c r="AK59" s="68">
        <f t="shared" si="14"/>
        <v>13.379725000000001</v>
      </c>
      <c r="AL59" s="85">
        <f t="shared" si="15"/>
        <v>6480.1650000000009</v>
      </c>
      <c r="AM59" s="86">
        <f t="shared" si="16"/>
        <v>25537.678311</v>
      </c>
    </row>
    <row r="60" spans="1:43" x14ac:dyDescent="0.2">
      <c r="A60" s="65" t="s">
        <v>75</v>
      </c>
      <c r="B60" s="66">
        <v>57</v>
      </c>
      <c r="C60" s="66">
        <v>58</v>
      </c>
      <c r="D60" s="67" t="s">
        <v>167</v>
      </c>
      <c r="E60" s="67" t="s">
        <v>77</v>
      </c>
      <c r="F60" s="68">
        <v>990041</v>
      </c>
      <c r="G60" s="69">
        <v>3280</v>
      </c>
      <c r="H60" s="69">
        <v>11.2</v>
      </c>
      <c r="I60" s="69">
        <v>4.47</v>
      </c>
      <c r="J60" s="69">
        <v>15.05</v>
      </c>
      <c r="K60" s="69">
        <v>29.4</v>
      </c>
      <c r="L60" s="69">
        <v>1.64</v>
      </c>
      <c r="M60" s="69">
        <v>2090</v>
      </c>
      <c r="N60" s="69">
        <v>0.53</v>
      </c>
      <c r="O60" s="69">
        <v>2440</v>
      </c>
      <c r="P60" s="69">
        <v>897</v>
      </c>
      <c r="Q60" s="69">
        <v>305</v>
      </c>
      <c r="R60" s="69">
        <v>78.400000000000006</v>
      </c>
      <c r="S60" s="69">
        <v>3.3</v>
      </c>
      <c r="T60" s="69">
        <v>0.55000000000000004</v>
      </c>
      <c r="U60" s="69">
        <v>38.6</v>
      </c>
      <c r="V60" s="69">
        <v>3.34</v>
      </c>
      <c r="W60" s="68">
        <f t="shared" si="0"/>
        <v>4029.1519999999996</v>
      </c>
      <c r="X60" s="68">
        <f t="shared" si="1"/>
        <v>12.854239999999999</v>
      </c>
      <c r="Y60" s="68">
        <f t="shared" si="2"/>
        <v>5.1114449999999998</v>
      </c>
      <c r="Z60" s="68">
        <f t="shared" si="3"/>
        <v>17.426394999999999</v>
      </c>
      <c r="AA60" s="68">
        <f t="shared" si="4"/>
        <v>33.88644</v>
      </c>
      <c r="AB60" s="68">
        <f t="shared" si="5"/>
        <v>1.8786199999999997</v>
      </c>
      <c r="AC60" s="68">
        <f t="shared" si="6"/>
        <v>2451.152</v>
      </c>
      <c r="AD60" s="68">
        <f t="shared" si="7"/>
        <v>0.60266300000000006</v>
      </c>
      <c r="AE60" s="68">
        <f t="shared" si="8"/>
        <v>1046.2608</v>
      </c>
      <c r="AF60" s="68">
        <f t="shared" si="9"/>
        <v>368.50099999999998</v>
      </c>
      <c r="AG60" s="68">
        <f t="shared" si="10"/>
        <v>90.91264000000001</v>
      </c>
      <c r="AH60" s="68">
        <f t="shared" si="11"/>
        <v>3.8814599999999997</v>
      </c>
      <c r="AI60" s="68">
        <f t="shared" si="12"/>
        <v>0.62815500000000002</v>
      </c>
      <c r="AJ60" s="68">
        <f t="shared" si="13"/>
        <v>49.018140000000002</v>
      </c>
      <c r="AK60" s="68">
        <f t="shared" si="14"/>
        <v>3.803258</v>
      </c>
      <c r="AL60" s="85">
        <f t="shared" si="15"/>
        <v>3490.42</v>
      </c>
      <c r="AM60" s="86">
        <f t="shared" si="16"/>
        <v>8115.0692559999998</v>
      </c>
    </row>
    <row r="61" spans="1:43" x14ac:dyDescent="0.2">
      <c r="A61" s="65" t="s">
        <v>75</v>
      </c>
      <c r="B61" s="66">
        <v>58</v>
      </c>
      <c r="C61" s="66">
        <v>59</v>
      </c>
      <c r="D61" s="67" t="s">
        <v>168</v>
      </c>
      <c r="E61" s="67" t="s">
        <v>77</v>
      </c>
      <c r="F61" s="68">
        <v>990041</v>
      </c>
      <c r="G61" s="69">
        <v>3640</v>
      </c>
      <c r="H61" s="69">
        <v>7.54</v>
      </c>
      <c r="I61" s="69">
        <v>2.89</v>
      </c>
      <c r="J61" s="69">
        <v>12.05</v>
      </c>
      <c r="K61" s="69">
        <v>23.3</v>
      </c>
      <c r="L61" s="69">
        <v>1.1200000000000001</v>
      </c>
      <c r="M61" s="69">
        <v>2370</v>
      </c>
      <c r="N61" s="69">
        <v>0.26</v>
      </c>
      <c r="O61" s="69">
        <v>465</v>
      </c>
      <c r="P61" s="69">
        <v>836</v>
      </c>
      <c r="Q61" s="69">
        <v>313</v>
      </c>
      <c r="R61" s="69">
        <v>63.1</v>
      </c>
      <c r="S61" s="69">
        <v>2.98</v>
      </c>
      <c r="T61" s="69">
        <v>0.31</v>
      </c>
      <c r="U61" s="69">
        <v>21.1</v>
      </c>
      <c r="V61" s="69">
        <v>1.76</v>
      </c>
      <c r="W61" s="68">
        <f t="shared" si="0"/>
        <v>4471.3760000000002</v>
      </c>
      <c r="X61" s="68">
        <f t="shared" si="1"/>
        <v>8.6536580000000001</v>
      </c>
      <c r="Y61" s="68">
        <f t="shared" si="2"/>
        <v>3.3047149999999998</v>
      </c>
      <c r="Z61" s="68">
        <f t="shared" si="3"/>
        <v>13.952695</v>
      </c>
      <c r="AA61" s="68">
        <f t="shared" si="4"/>
        <v>26.855580000000003</v>
      </c>
      <c r="AB61" s="68">
        <f t="shared" si="5"/>
        <v>1.2829600000000001</v>
      </c>
      <c r="AC61" s="68">
        <f t="shared" si="6"/>
        <v>2779.5360000000001</v>
      </c>
      <c r="AD61" s="68">
        <f t="shared" si="7"/>
        <v>0.29564600000000002</v>
      </c>
      <c r="AE61" s="68">
        <f t="shared" si="8"/>
        <v>975.11040000000014</v>
      </c>
      <c r="AF61" s="68">
        <f t="shared" si="9"/>
        <v>378.16659999999996</v>
      </c>
      <c r="AG61" s="68">
        <f t="shared" si="10"/>
        <v>73.170760000000001</v>
      </c>
      <c r="AH61" s="68">
        <f t="shared" si="11"/>
        <v>3.5050759999999999</v>
      </c>
      <c r="AI61" s="68">
        <f t="shared" si="12"/>
        <v>0.35405099999999995</v>
      </c>
      <c r="AJ61" s="68">
        <f t="shared" si="13"/>
        <v>26.794890000000002</v>
      </c>
      <c r="AK61" s="68">
        <f t="shared" si="14"/>
        <v>2.0041120000000001</v>
      </c>
      <c r="AL61" s="85">
        <f t="shared" si="15"/>
        <v>665.1825</v>
      </c>
      <c r="AM61" s="86">
        <f t="shared" si="16"/>
        <v>8764.3631430000005</v>
      </c>
    </row>
    <row r="62" spans="1:43" x14ac:dyDescent="0.2">
      <c r="A62" s="65" t="s">
        <v>75</v>
      </c>
      <c r="B62" s="66">
        <v>59</v>
      </c>
      <c r="C62" s="66">
        <v>60</v>
      </c>
      <c r="D62" s="67" t="s">
        <v>169</v>
      </c>
      <c r="E62" s="67" t="s">
        <v>77</v>
      </c>
      <c r="F62" s="68">
        <v>990041</v>
      </c>
      <c r="G62" s="69">
        <v>4000</v>
      </c>
      <c r="H62" s="69">
        <v>10.4</v>
      </c>
      <c r="I62" s="69">
        <v>3.42</v>
      </c>
      <c r="J62" s="69">
        <v>15</v>
      </c>
      <c r="K62" s="69">
        <v>28</v>
      </c>
      <c r="L62" s="69">
        <v>1.4</v>
      </c>
      <c r="M62" s="69">
        <v>2540</v>
      </c>
      <c r="N62" s="69">
        <v>0.39</v>
      </c>
      <c r="O62" s="69">
        <v>153</v>
      </c>
      <c r="P62" s="69">
        <v>988</v>
      </c>
      <c r="Q62" s="69">
        <v>352</v>
      </c>
      <c r="R62" s="69">
        <v>81.8</v>
      </c>
      <c r="S62" s="69">
        <v>3.28</v>
      </c>
      <c r="T62" s="69">
        <v>0.43</v>
      </c>
      <c r="U62" s="69">
        <v>31.7</v>
      </c>
      <c r="V62" s="69">
        <v>2.5499999999999998</v>
      </c>
      <c r="W62" s="68">
        <f t="shared" si="0"/>
        <v>4913.5999999999995</v>
      </c>
      <c r="X62" s="68">
        <f t="shared" si="1"/>
        <v>11.93608</v>
      </c>
      <c r="Y62" s="68">
        <f t="shared" si="2"/>
        <v>3.9107699999999999</v>
      </c>
      <c r="Z62" s="68">
        <f t="shared" si="3"/>
        <v>17.368499999999997</v>
      </c>
      <c r="AA62" s="68">
        <f t="shared" si="4"/>
        <v>32.272800000000004</v>
      </c>
      <c r="AB62" s="68">
        <f t="shared" si="5"/>
        <v>1.6036999999999999</v>
      </c>
      <c r="AC62" s="68">
        <f t="shared" si="6"/>
        <v>2978.9120000000003</v>
      </c>
      <c r="AD62" s="68">
        <f t="shared" si="7"/>
        <v>0.443469</v>
      </c>
      <c r="AE62" s="68">
        <f t="shared" si="8"/>
        <v>1152.4032000000002</v>
      </c>
      <c r="AF62" s="68">
        <f t="shared" si="9"/>
        <v>425.28639999999996</v>
      </c>
      <c r="AG62" s="68">
        <f t="shared" si="10"/>
        <v>94.855279999999993</v>
      </c>
      <c r="AH62" s="68">
        <f t="shared" si="11"/>
        <v>3.8579359999999996</v>
      </c>
      <c r="AI62" s="68">
        <f t="shared" si="12"/>
        <v>0.49110299999999996</v>
      </c>
      <c r="AJ62" s="68">
        <f t="shared" si="13"/>
        <v>40.255830000000003</v>
      </c>
      <c r="AK62" s="68">
        <f t="shared" si="14"/>
        <v>2.9036849999999998</v>
      </c>
      <c r="AL62" s="85">
        <f t="shared" si="15"/>
        <v>218.8665</v>
      </c>
      <c r="AM62" s="86">
        <f t="shared" si="16"/>
        <v>9680.1007529999988</v>
      </c>
    </row>
    <row r="63" spans="1:43" x14ac:dyDescent="0.2">
      <c r="A63" s="65" t="s">
        <v>75</v>
      </c>
      <c r="B63" s="66">
        <v>60</v>
      </c>
      <c r="C63" s="66">
        <v>61</v>
      </c>
      <c r="D63" s="67" t="s">
        <v>170</v>
      </c>
      <c r="E63" s="67" t="s">
        <v>77</v>
      </c>
      <c r="F63" s="68">
        <v>990041</v>
      </c>
      <c r="G63" s="69">
        <v>2680</v>
      </c>
      <c r="H63" s="69">
        <v>18.75</v>
      </c>
      <c r="I63" s="69">
        <v>8.6199999999999992</v>
      </c>
      <c r="J63" s="69">
        <v>14.05</v>
      </c>
      <c r="K63" s="69">
        <v>30.2</v>
      </c>
      <c r="L63" s="69">
        <v>3.34</v>
      </c>
      <c r="M63" s="69">
        <v>1735</v>
      </c>
      <c r="N63" s="69">
        <v>1.1399999999999999</v>
      </c>
      <c r="O63" s="69">
        <v>210</v>
      </c>
      <c r="P63" s="69">
        <v>684</v>
      </c>
      <c r="Q63" s="69">
        <v>239</v>
      </c>
      <c r="R63" s="69">
        <v>63.2</v>
      </c>
      <c r="S63" s="69">
        <v>4.0999999999999996</v>
      </c>
      <c r="T63" s="69">
        <v>1.29</v>
      </c>
      <c r="U63" s="69">
        <v>85.4</v>
      </c>
      <c r="V63" s="69">
        <v>7.3</v>
      </c>
      <c r="W63" s="68">
        <f t="shared" si="0"/>
        <v>3292.1119999999996</v>
      </c>
      <c r="X63" s="68">
        <f t="shared" si="1"/>
        <v>21.519375</v>
      </c>
      <c r="Y63" s="68">
        <f t="shared" si="2"/>
        <v>9.8569699999999987</v>
      </c>
      <c r="Z63" s="68">
        <f t="shared" si="3"/>
        <v>16.268495000000001</v>
      </c>
      <c r="AA63" s="68">
        <f t="shared" si="4"/>
        <v>34.808520000000001</v>
      </c>
      <c r="AB63" s="68">
        <f t="shared" si="5"/>
        <v>3.8259699999999999</v>
      </c>
      <c r="AC63" s="68">
        <f t="shared" si="6"/>
        <v>2034.8080000000002</v>
      </c>
      <c r="AD63" s="68">
        <f t="shared" si="7"/>
        <v>1.2962939999999998</v>
      </c>
      <c r="AE63" s="68">
        <f t="shared" si="8"/>
        <v>797.81760000000008</v>
      </c>
      <c r="AF63" s="68">
        <f t="shared" si="9"/>
        <v>288.75979999999998</v>
      </c>
      <c r="AG63" s="68">
        <f t="shared" si="10"/>
        <v>73.286720000000003</v>
      </c>
      <c r="AH63" s="68">
        <f t="shared" si="11"/>
        <v>4.8224199999999993</v>
      </c>
      <c r="AI63" s="68">
        <f t="shared" si="12"/>
        <v>1.473309</v>
      </c>
      <c r="AJ63" s="68">
        <f t="shared" si="13"/>
        <v>108.44946000000002</v>
      </c>
      <c r="AK63" s="68">
        <f t="shared" si="14"/>
        <v>8.3125099999999996</v>
      </c>
      <c r="AL63" s="85">
        <f t="shared" si="15"/>
        <v>300.40500000000003</v>
      </c>
      <c r="AM63" s="86">
        <f t="shared" si="16"/>
        <v>6697.4174429999994</v>
      </c>
    </row>
    <row r="64" spans="1:43" x14ac:dyDescent="0.2">
      <c r="A64" s="65" t="s">
        <v>75</v>
      </c>
      <c r="B64" s="66">
        <v>61</v>
      </c>
      <c r="C64" s="66">
        <v>62</v>
      </c>
      <c r="D64" s="67" t="s">
        <v>172</v>
      </c>
      <c r="E64" s="67" t="s">
        <v>77</v>
      </c>
      <c r="F64" s="68">
        <v>990041</v>
      </c>
      <c r="G64" s="69">
        <v>1780</v>
      </c>
      <c r="H64" s="69">
        <v>20.8</v>
      </c>
      <c r="I64" s="69">
        <v>9.82</v>
      </c>
      <c r="J64" s="69">
        <v>12.3</v>
      </c>
      <c r="K64" s="69">
        <v>29.2</v>
      </c>
      <c r="L64" s="69">
        <v>3.79</v>
      </c>
      <c r="M64" s="69">
        <v>1165</v>
      </c>
      <c r="N64" s="69">
        <v>1.22</v>
      </c>
      <c r="O64" s="69">
        <v>410</v>
      </c>
      <c r="P64" s="69">
        <v>465</v>
      </c>
      <c r="Q64" s="69">
        <v>159</v>
      </c>
      <c r="R64" s="69">
        <v>51.9</v>
      </c>
      <c r="S64" s="69">
        <v>4.41</v>
      </c>
      <c r="T64" s="69">
        <v>1.34</v>
      </c>
      <c r="U64" s="69">
        <v>95.1</v>
      </c>
      <c r="V64" s="69">
        <v>8.08</v>
      </c>
      <c r="W64" s="68">
        <f t="shared" si="0"/>
        <v>2186.5519999999997</v>
      </c>
      <c r="X64" s="68">
        <f t="shared" si="1"/>
        <v>23.872160000000001</v>
      </c>
      <c r="Y64" s="68">
        <f t="shared" si="2"/>
        <v>11.22917</v>
      </c>
      <c r="Z64" s="68">
        <f t="shared" si="3"/>
        <v>14.24217</v>
      </c>
      <c r="AA64" s="68">
        <f t="shared" si="4"/>
        <v>33.655920000000002</v>
      </c>
      <c r="AB64" s="68">
        <f t="shared" si="5"/>
        <v>4.3414450000000002</v>
      </c>
      <c r="AC64" s="68">
        <f t="shared" si="6"/>
        <v>1366.3120000000001</v>
      </c>
      <c r="AD64" s="68">
        <f t="shared" si="7"/>
        <v>1.387262</v>
      </c>
      <c r="AE64" s="68">
        <f t="shared" si="8"/>
        <v>542.37600000000009</v>
      </c>
      <c r="AF64" s="68">
        <f t="shared" si="9"/>
        <v>192.10379999999998</v>
      </c>
      <c r="AG64" s="68">
        <f t="shared" si="10"/>
        <v>60.183239999999998</v>
      </c>
      <c r="AH64" s="68">
        <f t="shared" si="11"/>
        <v>5.1870419999999999</v>
      </c>
      <c r="AI64" s="68">
        <f t="shared" si="12"/>
        <v>1.5304139999999999</v>
      </c>
      <c r="AJ64" s="68">
        <f t="shared" si="13"/>
        <v>120.76749</v>
      </c>
      <c r="AK64" s="68">
        <f t="shared" si="14"/>
        <v>9.2006960000000007</v>
      </c>
      <c r="AL64" s="85">
        <f t="shared" si="15"/>
        <v>586.505</v>
      </c>
      <c r="AM64" s="86">
        <f t="shared" si="16"/>
        <v>4572.9408089999997</v>
      </c>
    </row>
    <row r="65" spans="1:39" x14ac:dyDescent="0.2">
      <c r="A65" s="65" t="s">
        <v>75</v>
      </c>
      <c r="B65" s="66">
        <v>62</v>
      </c>
      <c r="C65" s="66">
        <v>63</v>
      </c>
      <c r="D65" s="67" t="s">
        <v>173</v>
      </c>
      <c r="E65" s="67" t="s">
        <v>77</v>
      </c>
      <c r="F65" s="68">
        <v>990041</v>
      </c>
      <c r="G65" s="69">
        <v>4480</v>
      </c>
      <c r="H65" s="69">
        <v>30.1</v>
      </c>
      <c r="I65" s="69">
        <v>14.3</v>
      </c>
      <c r="J65" s="69">
        <v>25.5</v>
      </c>
      <c r="K65" s="69">
        <v>55.7</v>
      </c>
      <c r="L65" s="69">
        <v>5.41</v>
      </c>
      <c r="M65" s="69">
        <v>2650</v>
      </c>
      <c r="N65" s="69">
        <v>1.82</v>
      </c>
      <c r="O65" s="69">
        <v>460</v>
      </c>
      <c r="P65" s="69">
        <v>1250</v>
      </c>
      <c r="Q65" s="69">
        <v>423</v>
      </c>
      <c r="R65" s="69">
        <v>116.5</v>
      </c>
      <c r="S65" s="69">
        <v>6.99</v>
      </c>
      <c r="T65" s="69">
        <v>2.17</v>
      </c>
      <c r="U65" s="69">
        <v>132.5</v>
      </c>
      <c r="V65" s="69">
        <v>13.05</v>
      </c>
      <c r="W65" s="68">
        <f t="shared" si="0"/>
        <v>5503.232</v>
      </c>
      <c r="X65" s="68">
        <f t="shared" si="1"/>
        <v>34.545769999999997</v>
      </c>
      <c r="Y65" s="68">
        <f t="shared" si="2"/>
        <v>16.352050000000002</v>
      </c>
      <c r="Z65" s="68">
        <f t="shared" si="3"/>
        <v>29.526449999999997</v>
      </c>
      <c r="AA65" s="68">
        <f t="shared" si="4"/>
        <v>64.199820000000003</v>
      </c>
      <c r="AB65" s="68">
        <f t="shared" si="5"/>
        <v>6.1971549999999995</v>
      </c>
      <c r="AC65" s="68">
        <f t="shared" si="6"/>
        <v>3107.92</v>
      </c>
      <c r="AD65" s="68">
        <f t="shared" si="7"/>
        <v>2.0695220000000001</v>
      </c>
      <c r="AE65" s="68">
        <f t="shared" si="8"/>
        <v>1458.0000000000002</v>
      </c>
      <c r="AF65" s="68">
        <f t="shared" si="9"/>
        <v>511.06859999999995</v>
      </c>
      <c r="AG65" s="68">
        <f t="shared" si="10"/>
        <v>135.0934</v>
      </c>
      <c r="AH65" s="68">
        <f t="shared" si="11"/>
        <v>8.2216380000000004</v>
      </c>
      <c r="AI65" s="68">
        <f t="shared" si="12"/>
        <v>2.4783569999999995</v>
      </c>
      <c r="AJ65" s="68">
        <f t="shared" si="13"/>
        <v>168.26175000000001</v>
      </c>
      <c r="AK65" s="68">
        <f t="shared" si="14"/>
        <v>14.860035000000002</v>
      </c>
      <c r="AL65" s="85">
        <f t="shared" si="15"/>
        <v>658.03000000000009</v>
      </c>
      <c r="AM65" s="86">
        <f t="shared" si="16"/>
        <v>11062.026547000001</v>
      </c>
    </row>
    <row r="66" spans="1:39" x14ac:dyDescent="0.2">
      <c r="A66" s="65" t="s">
        <v>75</v>
      </c>
      <c r="B66" s="66">
        <v>63</v>
      </c>
      <c r="C66" s="66">
        <v>64</v>
      </c>
      <c r="D66" s="67" t="s">
        <v>174</v>
      </c>
      <c r="E66" s="67" t="s">
        <v>77</v>
      </c>
      <c r="F66" s="68">
        <v>990041</v>
      </c>
      <c r="G66" s="69">
        <v>3910</v>
      </c>
      <c r="H66" s="69">
        <v>26.4</v>
      </c>
      <c r="I66" s="69">
        <v>12.6</v>
      </c>
      <c r="J66" s="69">
        <v>20.5</v>
      </c>
      <c r="K66" s="69">
        <v>44.6</v>
      </c>
      <c r="L66" s="69">
        <v>4.54</v>
      </c>
      <c r="M66" s="69">
        <v>2360</v>
      </c>
      <c r="N66" s="69">
        <v>1.67</v>
      </c>
      <c r="O66" s="69">
        <v>305</v>
      </c>
      <c r="P66" s="69">
        <v>1045</v>
      </c>
      <c r="Q66" s="69">
        <v>360</v>
      </c>
      <c r="R66" s="69">
        <v>98</v>
      </c>
      <c r="S66" s="69">
        <v>6.01</v>
      </c>
      <c r="T66" s="69">
        <v>1.86</v>
      </c>
      <c r="U66" s="69">
        <v>122</v>
      </c>
      <c r="V66" s="69">
        <v>11.4</v>
      </c>
      <c r="W66" s="68">
        <f t="shared" si="0"/>
        <v>4803.0439999999999</v>
      </c>
      <c r="X66" s="68">
        <f t="shared" si="1"/>
        <v>30.299279999999996</v>
      </c>
      <c r="Y66" s="68">
        <f t="shared" si="2"/>
        <v>14.408099999999999</v>
      </c>
      <c r="Z66" s="68">
        <f t="shared" si="3"/>
        <v>23.73695</v>
      </c>
      <c r="AA66" s="68">
        <f t="shared" si="4"/>
        <v>51.405960000000007</v>
      </c>
      <c r="AB66" s="68">
        <f t="shared" si="5"/>
        <v>5.2005699999999999</v>
      </c>
      <c r="AC66" s="68">
        <f t="shared" si="6"/>
        <v>2767.808</v>
      </c>
      <c r="AD66" s="68">
        <f t="shared" si="7"/>
        <v>1.898957</v>
      </c>
      <c r="AE66" s="68">
        <f t="shared" si="8"/>
        <v>1218.8880000000001</v>
      </c>
      <c r="AF66" s="68">
        <f t="shared" si="9"/>
        <v>434.952</v>
      </c>
      <c r="AG66" s="68">
        <f t="shared" si="10"/>
        <v>113.6408</v>
      </c>
      <c r="AH66" s="68">
        <f t="shared" si="11"/>
        <v>7.0689619999999991</v>
      </c>
      <c r="AI66" s="68">
        <f t="shared" si="12"/>
        <v>2.1243059999999998</v>
      </c>
      <c r="AJ66" s="68">
        <f t="shared" si="13"/>
        <v>154.92779999999999</v>
      </c>
      <c r="AK66" s="68">
        <f t="shared" si="14"/>
        <v>12.98118</v>
      </c>
      <c r="AL66" s="85">
        <f t="shared" si="15"/>
        <v>436.30250000000001</v>
      </c>
      <c r="AM66" s="86">
        <f t="shared" si="16"/>
        <v>9642.3848649999982</v>
      </c>
    </row>
    <row r="67" spans="1:39" x14ac:dyDescent="0.2">
      <c r="A67" s="65" t="s">
        <v>75</v>
      </c>
      <c r="B67" s="66">
        <v>64</v>
      </c>
      <c r="C67" s="66">
        <v>65</v>
      </c>
      <c r="D67" s="67" t="s">
        <v>175</v>
      </c>
      <c r="E67" s="67" t="s">
        <v>77</v>
      </c>
      <c r="F67" s="68">
        <v>990041</v>
      </c>
      <c r="G67" s="69">
        <v>3620</v>
      </c>
      <c r="H67" s="69">
        <v>29.5</v>
      </c>
      <c r="I67" s="69">
        <v>13.65</v>
      </c>
      <c r="J67" s="69">
        <v>25</v>
      </c>
      <c r="K67" s="69">
        <v>55.8</v>
      </c>
      <c r="L67" s="69">
        <v>4.88</v>
      </c>
      <c r="M67" s="69">
        <v>2140</v>
      </c>
      <c r="N67" s="69">
        <v>1.58</v>
      </c>
      <c r="O67" s="69">
        <v>1250</v>
      </c>
      <c r="P67" s="69">
        <v>1115</v>
      </c>
      <c r="Q67" s="69">
        <v>356</v>
      </c>
      <c r="R67" s="69">
        <v>113.5</v>
      </c>
      <c r="S67" s="69">
        <v>6.55</v>
      </c>
      <c r="T67" s="69">
        <v>1.75</v>
      </c>
      <c r="U67" s="69">
        <v>129.5</v>
      </c>
      <c r="V67" s="69">
        <v>11.1</v>
      </c>
      <c r="W67" s="68">
        <f t="shared" ref="W67:W130" si="17">1.2284*G67</f>
        <v>4446.808</v>
      </c>
      <c r="X67" s="68">
        <f t="shared" ref="X67:X130" si="18">1.1477*H67</f>
        <v>33.857149999999997</v>
      </c>
      <c r="Y67" s="68">
        <f t="shared" ref="Y67:Y130" si="19">1.1435*I67</f>
        <v>15.608775</v>
      </c>
      <c r="Z67" s="68">
        <f t="shared" ref="Z67:Z130" si="20">1.1579*J67</f>
        <v>28.947499999999998</v>
      </c>
      <c r="AA67" s="68">
        <f t="shared" ref="AA67:AA130" si="21">1.1526*K67</f>
        <v>64.315079999999995</v>
      </c>
      <c r="AB67" s="68">
        <f t="shared" ref="AB67:AB130" si="22">1.1455*L67</f>
        <v>5.5900400000000001</v>
      </c>
      <c r="AC67" s="68">
        <f t="shared" ref="AC67:AC130" si="23">1.1728*M67</f>
        <v>2509.7919999999999</v>
      </c>
      <c r="AD67" s="68">
        <f t="shared" ref="AD67:AD130" si="24">1.1371*N67</f>
        <v>1.796618</v>
      </c>
      <c r="AE67" s="68">
        <f t="shared" ref="AE67:AE130" si="25">1.1664*P67</f>
        <v>1300.5360000000001</v>
      </c>
      <c r="AF67" s="68">
        <f t="shared" ref="AF67:AF130" si="26">1.2082*Q67</f>
        <v>430.11919999999998</v>
      </c>
      <c r="AG67" s="68">
        <f t="shared" ref="AG67:AG130" si="27">1.1596*R67</f>
        <v>131.6146</v>
      </c>
      <c r="AH67" s="68">
        <f t="shared" ref="AH67:AH130" si="28">1.1762*S67</f>
        <v>7.7041099999999991</v>
      </c>
      <c r="AI67" s="68">
        <f t="shared" ref="AI67:AI130" si="29">1.1421*T67</f>
        <v>1.9986749999999998</v>
      </c>
      <c r="AJ67" s="68">
        <f t="shared" ref="AJ67:AJ130" si="30">1.2699*U67</f>
        <v>164.45205000000001</v>
      </c>
      <c r="AK67" s="68">
        <f t="shared" ref="AK67:AK130" si="31">1.1387*V67</f>
        <v>12.639570000000001</v>
      </c>
      <c r="AL67" s="85">
        <f t="shared" ref="AL67:AL130" si="32">1.4305*O67</f>
        <v>1788.1250000000002</v>
      </c>
      <c r="AM67" s="86">
        <f t="shared" ref="AM67:AM130" si="33">SUM(W67:AK67)</f>
        <v>9155.7793680000013</v>
      </c>
    </row>
    <row r="68" spans="1:39" x14ac:dyDescent="0.2">
      <c r="A68" s="65" t="s">
        <v>75</v>
      </c>
      <c r="B68" s="66">
        <v>65</v>
      </c>
      <c r="C68" s="66">
        <v>66</v>
      </c>
      <c r="D68" s="67" t="s">
        <v>176</v>
      </c>
      <c r="E68" s="67" t="s">
        <v>77</v>
      </c>
      <c r="F68" s="68">
        <v>990041</v>
      </c>
      <c r="G68" s="69">
        <v>2880</v>
      </c>
      <c r="H68" s="69">
        <v>24.9</v>
      </c>
      <c r="I68" s="69">
        <v>11.1</v>
      </c>
      <c r="J68" s="69">
        <v>20.100000000000001</v>
      </c>
      <c r="K68" s="69">
        <v>46.3</v>
      </c>
      <c r="L68" s="69">
        <v>4.37</v>
      </c>
      <c r="M68" s="69">
        <v>1680</v>
      </c>
      <c r="N68" s="69">
        <v>1.29</v>
      </c>
      <c r="O68" s="69">
        <v>1925</v>
      </c>
      <c r="P68" s="69">
        <v>845</v>
      </c>
      <c r="Q68" s="69">
        <v>271</v>
      </c>
      <c r="R68" s="69">
        <v>87.7</v>
      </c>
      <c r="S68" s="69">
        <v>5.69</v>
      </c>
      <c r="T68" s="69">
        <v>1.44</v>
      </c>
      <c r="U68" s="69">
        <v>102.5</v>
      </c>
      <c r="V68" s="69">
        <v>8.9700000000000006</v>
      </c>
      <c r="W68" s="68">
        <f t="shared" si="17"/>
        <v>3537.7919999999999</v>
      </c>
      <c r="X68" s="68">
        <f t="shared" si="18"/>
        <v>28.577729999999995</v>
      </c>
      <c r="Y68" s="68">
        <f t="shared" si="19"/>
        <v>12.69285</v>
      </c>
      <c r="Z68" s="68">
        <f t="shared" si="20"/>
        <v>23.273790000000002</v>
      </c>
      <c r="AA68" s="68">
        <f t="shared" si="21"/>
        <v>53.365380000000002</v>
      </c>
      <c r="AB68" s="68">
        <f t="shared" si="22"/>
        <v>5.0058350000000003</v>
      </c>
      <c r="AC68" s="68">
        <f t="shared" si="23"/>
        <v>1970.3040000000001</v>
      </c>
      <c r="AD68" s="68">
        <f t="shared" si="24"/>
        <v>1.4668590000000001</v>
      </c>
      <c r="AE68" s="68">
        <f t="shared" si="25"/>
        <v>985.60800000000006</v>
      </c>
      <c r="AF68" s="68">
        <f t="shared" si="26"/>
        <v>327.42219999999998</v>
      </c>
      <c r="AG68" s="68">
        <f t="shared" si="27"/>
        <v>101.69692000000001</v>
      </c>
      <c r="AH68" s="68">
        <f t="shared" si="28"/>
        <v>6.6925780000000001</v>
      </c>
      <c r="AI68" s="68">
        <f t="shared" si="29"/>
        <v>1.6446239999999999</v>
      </c>
      <c r="AJ68" s="68">
        <f t="shared" si="30"/>
        <v>130.16475</v>
      </c>
      <c r="AK68" s="68">
        <f t="shared" si="31"/>
        <v>10.214139000000001</v>
      </c>
      <c r="AL68" s="85">
        <f t="shared" si="32"/>
        <v>2753.7125000000001</v>
      </c>
      <c r="AM68" s="86">
        <f t="shared" si="33"/>
        <v>7195.9216550000001</v>
      </c>
    </row>
    <row r="69" spans="1:39" x14ac:dyDescent="0.2">
      <c r="A69" s="65" t="s">
        <v>75</v>
      </c>
      <c r="B69" s="66">
        <v>66</v>
      </c>
      <c r="C69" s="66">
        <v>67</v>
      </c>
      <c r="D69" s="67" t="s">
        <v>177</v>
      </c>
      <c r="E69" s="67" t="s">
        <v>77</v>
      </c>
      <c r="F69" s="68">
        <v>990041</v>
      </c>
      <c r="G69" s="69">
        <v>1690</v>
      </c>
      <c r="H69" s="69">
        <v>17.25</v>
      </c>
      <c r="I69" s="69">
        <v>8.1199999999999992</v>
      </c>
      <c r="J69" s="69">
        <v>11.95</v>
      </c>
      <c r="K69" s="69">
        <v>27.2</v>
      </c>
      <c r="L69" s="69">
        <v>3.03</v>
      </c>
      <c r="M69" s="69">
        <v>1085</v>
      </c>
      <c r="N69" s="69">
        <v>1.08</v>
      </c>
      <c r="O69" s="69">
        <v>393</v>
      </c>
      <c r="P69" s="69">
        <v>466</v>
      </c>
      <c r="Q69" s="69">
        <v>156.5</v>
      </c>
      <c r="R69" s="69">
        <v>47.3</v>
      </c>
      <c r="S69" s="69">
        <v>3.57</v>
      </c>
      <c r="T69" s="69">
        <v>1.19</v>
      </c>
      <c r="U69" s="69">
        <v>79</v>
      </c>
      <c r="V69" s="69">
        <v>7.53</v>
      </c>
      <c r="W69" s="68">
        <f t="shared" si="17"/>
        <v>2075.9960000000001</v>
      </c>
      <c r="X69" s="68">
        <f t="shared" si="18"/>
        <v>19.797825</v>
      </c>
      <c r="Y69" s="68">
        <f t="shared" si="19"/>
        <v>9.2852199999999989</v>
      </c>
      <c r="Z69" s="68">
        <f t="shared" si="20"/>
        <v>13.836904999999998</v>
      </c>
      <c r="AA69" s="68">
        <f t="shared" si="21"/>
        <v>31.350720000000003</v>
      </c>
      <c r="AB69" s="68">
        <f t="shared" si="22"/>
        <v>3.4708649999999999</v>
      </c>
      <c r="AC69" s="68">
        <f t="shared" si="23"/>
        <v>1272.4880000000001</v>
      </c>
      <c r="AD69" s="68">
        <f t="shared" si="24"/>
        <v>1.2280680000000002</v>
      </c>
      <c r="AE69" s="68">
        <f t="shared" si="25"/>
        <v>543.54240000000004</v>
      </c>
      <c r="AF69" s="68">
        <f t="shared" si="26"/>
        <v>189.08329999999998</v>
      </c>
      <c r="AG69" s="68">
        <f t="shared" si="27"/>
        <v>54.849079999999994</v>
      </c>
      <c r="AH69" s="68">
        <f t="shared" si="28"/>
        <v>4.1990339999999993</v>
      </c>
      <c r="AI69" s="68">
        <f t="shared" si="29"/>
        <v>1.3590989999999998</v>
      </c>
      <c r="AJ69" s="68">
        <f t="shared" si="30"/>
        <v>100.32210000000001</v>
      </c>
      <c r="AK69" s="68">
        <f t="shared" si="31"/>
        <v>8.5744110000000013</v>
      </c>
      <c r="AL69" s="85">
        <f t="shared" si="32"/>
        <v>562.18650000000002</v>
      </c>
      <c r="AM69" s="86">
        <f t="shared" si="33"/>
        <v>4329.3830270000008</v>
      </c>
    </row>
    <row r="70" spans="1:39" x14ac:dyDescent="0.2">
      <c r="A70" s="65" t="s">
        <v>75</v>
      </c>
      <c r="B70" s="66">
        <v>67</v>
      </c>
      <c r="C70" s="66">
        <v>68</v>
      </c>
      <c r="D70" s="67" t="s">
        <v>178</v>
      </c>
      <c r="E70" s="67" t="s">
        <v>77</v>
      </c>
      <c r="F70" s="68">
        <v>990041</v>
      </c>
      <c r="G70" s="69">
        <v>2760</v>
      </c>
      <c r="H70" s="69">
        <v>22.1</v>
      </c>
      <c r="I70" s="69">
        <v>9.59</v>
      </c>
      <c r="J70" s="69">
        <v>19.399999999999999</v>
      </c>
      <c r="K70" s="69">
        <v>41.8</v>
      </c>
      <c r="L70" s="69">
        <v>3.67</v>
      </c>
      <c r="M70" s="69">
        <v>1700</v>
      </c>
      <c r="N70" s="69">
        <v>1.19</v>
      </c>
      <c r="O70" s="69">
        <v>612</v>
      </c>
      <c r="P70" s="69">
        <v>825</v>
      </c>
      <c r="Q70" s="69">
        <v>265</v>
      </c>
      <c r="R70" s="69">
        <v>84.8</v>
      </c>
      <c r="S70" s="69">
        <v>5.0599999999999996</v>
      </c>
      <c r="T70" s="69">
        <v>1.33</v>
      </c>
      <c r="U70" s="69">
        <v>92.3</v>
      </c>
      <c r="V70" s="69">
        <v>8.35</v>
      </c>
      <c r="W70" s="68">
        <f t="shared" si="17"/>
        <v>3390.384</v>
      </c>
      <c r="X70" s="68">
        <f t="shared" si="18"/>
        <v>25.364170000000001</v>
      </c>
      <c r="Y70" s="68">
        <f t="shared" si="19"/>
        <v>10.966165</v>
      </c>
      <c r="Z70" s="68">
        <f t="shared" si="20"/>
        <v>22.463259999999998</v>
      </c>
      <c r="AA70" s="68">
        <f t="shared" si="21"/>
        <v>48.17868</v>
      </c>
      <c r="AB70" s="68">
        <f t="shared" si="22"/>
        <v>4.2039849999999994</v>
      </c>
      <c r="AC70" s="68">
        <f t="shared" si="23"/>
        <v>1993.7600000000002</v>
      </c>
      <c r="AD70" s="68">
        <f t="shared" si="24"/>
        <v>1.3531489999999999</v>
      </c>
      <c r="AE70" s="68">
        <f t="shared" si="25"/>
        <v>962.28000000000009</v>
      </c>
      <c r="AF70" s="68">
        <f t="shared" si="26"/>
        <v>320.173</v>
      </c>
      <c r="AG70" s="68">
        <f t="shared" si="27"/>
        <v>98.33408</v>
      </c>
      <c r="AH70" s="68">
        <f t="shared" si="28"/>
        <v>5.9515719999999988</v>
      </c>
      <c r="AI70" s="68">
        <f t="shared" si="29"/>
        <v>1.518993</v>
      </c>
      <c r="AJ70" s="68">
        <f t="shared" si="30"/>
        <v>117.21177</v>
      </c>
      <c r="AK70" s="68">
        <f t="shared" si="31"/>
        <v>9.5081450000000007</v>
      </c>
      <c r="AL70" s="85">
        <f t="shared" si="32"/>
        <v>875.46600000000001</v>
      </c>
      <c r="AM70" s="86">
        <f t="shared" si="33"/>
        <v>7011.6509689999984</v>
      </c>
    </row>
    <row r="71" spans="1:39" x14ac:dyDescent="0.2">
      <c r="A71" s="65" t="s">
        <v>75</v>
      </c>
      <c r="B71" s="66">
        <v>68</v>
      </c>
      <c r="C71" s="66">
        <v>69</v>
      </c>
      <c r="D71" s="67" t="s">
        <v>179</v>
      </c>
      <c r="E71" s="67" t="s">
        <v>77</v>
      </c>
      <c r="F71" s="68">
        <v>990041</v>
      </c>
      <c r="G71" s="69">
        <v>2410</v>
      </c>
      <c r="H71" s="69">
        <v>29.2</v>
      </c>
      <c r="I71" s="69">
        <v>13.75</v>
      </c>
      <c r="J71" s="69">
        <v>21.7</v>
      </c>
      <c r="K71" s="69">
        <v>48.9</v>
      </c>
      <c r="L71" s="69">
        <v>4.95</v>
      </c>
      <c r="M71" s="69">
        <v>1410</v>
      </c>
      <c r="N71" s="69">
        <v>1.8</v>
      </c>
      <c r="O71" s="69">
        <v>654</v>
      </c>
      <c r="P71" s="69">
        <v>778</v>
      </c>
      <c r="Q71" s="69">
        <v>240</v>
      </c>
      <c r="R71" s="69">
        <v>87.1</v>
      </c>
      <c r="S71" s="69">
        <v>6.06</v>
      </c>
      <c r="T71" s="69">
        <v>1.97</v>
      </c>
      <c r="U71" s="69">
        <v>126.5</v>
      </c>
      <c r="V71" s="69">
        <v>11.5</v>
      </c>
      <c r="W71" s="68">
        <f t="shared" si="17"/>
        <v>2960.444</v>
      </c>
      <c r="X71" s="68">
        <f t="shared" si="18"/>
        <v>33.512839999999997</v>
      </c>
      <c r="Y71" s="68">
        <f t="shared" si="19"/>
        <v>15.723125</v>
      </c>
      <c r="Z71" s="68">
        <f t="shared" si="20"/>
        <v>25.126429999999999</v>
      </c>
      <c r="AA71" s="68">
        <f t="shared" si="21"/>
        <v>56.362140000000004</v>
      </c>
      <c r="AB71" s="68">
        <f t="shared" si="22"/>
        <v>5.6702250000000003</v>
      </c>
      <c r="AC71" s="68">
        <f t="shared" si="23"/>
        <v>1653.6480000000001</v>
      </c>
      <c r="AD71" s="68">
        <f t="shared" si="24"/>
        <v>2.04678</v>
      </c>
      <c r="AE71" s="68">
        <f t="shared" si="25"/>
        <v>907.45920000000012</v>
      </c>
      <c r="AF71" s="68">
        <f t="shared" si="26"/>
        <v>289.96799999999996</v>
      </c>
      <c r="AG71" s="68">
        <f t="shared" si="27"/>
        <v>101.00115999999998</v>
      </c>
      <c r="AH71" s="68">
        <f t="shared" si="28"/>
        <v>7.1277719999999993</v>
      </c>
      <c r="AI71" s="68">
        <f t="shared" si="29"/>
        <v>2.2499369999999996</v>
      </c>
      <c r="AJ71" s="68">
        <f t="shared" si="30"/>
        <v>160.64234999999999</v>
      </c>
      <c r="AK71" s="68">
        <f t="shared" si="31"/>
        <v>13.095050000000001</v>
      </c>
      <c r="AL71" s="85">
        <f t="shared" si="32"/>
        <v>935.54700000000003</v>
      </c>
      <c r="AM71" s="86">
        <f t="shared" si="33"/>
        <v>6234.0770089999987</v>
      </c>
    </row>
    <row r="72" spans="1:39" x14ac:dyDescent="0.2">
      <c r="A72" s="65" t="s">
        <v>75</v>
      </c>
      <c r="B72" s="66">
        <v>69</v>
      </c>
      <c r="C72" s="66">
        <v>70</v>
      </c>
      <c r="D72" s="67" t="s">
        <v>181</v>
      </c>
      <c r="E72" s="67" t="s">
        <v>77</v>
      </c>
      <c r="F72" s="68">
        <v>990041</v>
      </c>
      <c r="G72" s="69">
        <v>1785</v>
      </c>
      <c r="H72" s="69">
        <v>15</v>
      </c>
      <c r="I72" s="69">
        <v>6.23</v>
      </c>
      <c r="J72" s="69">
        <v>12.8</v>
      </c>
      <c r="K72" s="69">
        <v>28.9</v>
      </c>
      <c r="L72" s="69">
        <v>2.63</v>
      </c>
      <c r="M72" s="69">
        <v>1065</v>
      </c>
      <c r="N72" s="69">
        <v>0.77</v>
      </c>
      <c r="O72" s="69">
        <v>543</v>
      </c>
      <c r="P72" s="69">
        <v>502</v>
      </c>
      <c r="Q72" s="69">
        <v>167</v>
      </c>
      <c r="R72" s="69">
        <v>53.9</v>
      </c>
      <c r="S72" s="69">
        <v>3.38</v>
      </c>
      <c r="T72" s="69">
        <v>0.88</v>
      </c>
      <c r="U72" s="69">
        <v>62.7</v>
      </c>
      <c r="V72" s="69">
        <v>4.97</v>
      </c>
      <c r="W72" s="68">
        <f t="shared" si="17"/>
        <v>2192.694</v>
      </c>
      <c r="X72" s="68">
        <f t="shared" si="18"/>
        <v>17.215499999999999</v>
      </c>
      <c r="Y72" s="68">
        <f t="shared" si="19"/>
        <v>7.1240050000000004</v>
      </c>
      <c r="Z72" s="68">
        <f t="shared" si="20"/>
        <v>14.821120000000001</v>
      </c>
      <c r="AA72" s="68">
        <f t="shared" si="21"/>
        <v>33.310139999999997</v>
      </c>
      <c r="AB72" s="68">
        <f t="shared" si="22"/>
        <v>3.0126649999999997</v>
      </c>
      <c r="AC72" s="68">
        <f t="shared" si="23"/>
        <v>1249.0320000000002</v>
      </c>
      <c r="AD72" s="68">
        <f t="shared" si="24"/>
        <v>0.87556699999999998</v>
      </c>
      <c r="AE72" s="68">
        <f t="shared" si="25"/>
        <v>585.53280000000007</v>
      </c>
      <c r="AF72" s="68">
        <f t="shared" si="26"/>
        <v>201.76939999999999</v>
      </c>
      <c r="AG72" s="68">
        <f t="shared" si="27"/>
        <v>62.502439999999993</v>
      </c>
      <c r="AH72" s="68">
        <f t="shared" si="28"/>
        <v>3.9755559999999996</v>
      </c>
      <c r="AI72" s="68">
        <f t="shared" si="29"/>
        <v>1.0050479999999999</v>
      </c>
      <c r="AJ72" s="68">
        <f t="shared" si="30"/>
        <v>79.622730000000004</v>
      </c>
      <c r="AK72" s="68">
        <f t="shared" si="31"/>
        <v>5.6593390000000001</v>
      </c>
      <c r="AL72" s="85">
        <f t="shared" si="32"/>
        <v>776.76150000000007</v>
      </c>
      <c r="AM72" s="86">
        <f t="shared" si="33"/>
        <v>4458.1523100000013</v>
      </c>
    </row>
    <row r="73" spans="1:39" x14ac:dyDescent="0.2">
      <c r="A73" s="65" t="s">
        <v>75</v>
      </c>
      <c r="B73" s="66">
        <v>70</v>
      </c>
      <c r="C73" s="66">
        <v>71</v>
      </c>
      <c r="D73" s="67" t="s">
        <v>182</v>
      </c>
      <c r="E73" s="67" t="s">
        <v>77</v>
      </c>
      <c r="F73" s="68">
        <v>990042</v>
      </c>
      <c r="G73" s="69">
        <v>1080</v>
      </c>
      <c r="H73" s="69">
        <v>10.65</v>
      </c>
      <c r="I73" s="69">
        <v>5.4</v>
      </c>
      <c r="J73" s="69">
        <v>8.2799999999999994</v>
      </c>
      <c r="K73" s="69">
        <v>17.899999999999999</v>
      </c>
      <c r="L73" s="69">
        <v>2</v>
      </c>
      <c r="M73" s="69">
        <v>616</v>
      </c>
      <c r="N73" s="69">
        <v>0.76</v>
      </c>
      <c r="O73" s="69">
        <v>428</v>
      </c>
      <c r="P73" s="69">
        <v>292</v>
      </c>
      <c r="Q73" s="69">
        <v>95.4</v>
      </c>
      <c r="R73" s="69">
        <v>33.9</v>
      </c>
      <c r="S73" s="69">
        <v>2.2599999999999998</v>
      </c>
      <c r="T73" s="69">
        <v>0.76</v>
      </c>
      <c r="U73" s="69">
        <v>48.9</v>
      </c>
      <c r="V73" s="69">
        <v>4.8499999999999996</v>
      </c>
      <c r="W73" s="68">
        <f t="shared" si="17"/>
        <v>1326.672</v>
      </c>
      <c r="X73" s="68">
        <f t="shared" si="18"/>
        <v>12.223005000000001</v>
      </c>
      <c r="Y73" s="68">
        <f t="shared" si="19"/>
        <v>6.1749000000000001</v>
      </c>
      <c r="Z73" s="68">
        <f t="shared" si="20"/>
        <v>9.5874119999999987</v>
      </c>
      <c r="AA73" s="68">
        <f t="shared" si="21"/>
        <v>20.631540000000001</v>
      </c>
      <c r="AB73" s="68">
        <f t="shared" si="22"/>
        <v>2.2909999999999999</v>
      </c>
      <c r="AC73" s="68">
        <f t="shared" si="23"/>
        <v>722.44479999999999</v>
      </c>
      <c r="AD73" s="68">
        <f t="shared" si="24"/>
        <v>0.86419599999999996</v>
      </c>
      <c r="AE73" s="68">
        <f t="shared" si="25"/>
        <v>340.58880000000005</v>
      </c>
      <c r="AF73" s="68">
        <f t="shared" si="26"/>
        <v>115.26228</v>
      </c>
      <c r="AG73" s="68">
        <f t="shared" si="27"/>
        <v>39.31044</v>
      </c>
      <c r="AH73" s="68">
        <f t="shared" si="28"/>
        <v>2.6582119999999994</v>
      </c>
      <c r="AI73" s="68">
        <f t="shared" si="29"/>
        <v>0.86799599999999988</v>
      </c>
      <c r="AJ73" s="68">
        <f t="shared" si="30"/>
        <v>62.098109999999998</v>
      </c>
      <c r="AK73" s="68">
        <f t="shared" si="31"/>
        <v>5.5226949999999997</v>
      </c>
      <c r="AL73" s="85">
        <f t="shared" si="32"/>
        <v>612.25400000000002</v>
      </c>
      <c r="AM73" s="86">
        <f t="shared" si="33"/>
        <v>2667.1973859999998</v>
      </c>
    </row>
    <row r="74" spans="1:39" x14ac:dyDescent="0.2">
      <c r="A74" s="65" t="s">
        <v>75</v>
      </c>
      <c r="B74" s="66">
        <v>71</v>
      </c>
      <c r="C74" s="66">
        <v>72</v>
      </c>
      <c r="D74" s="67" t="s">
        <v>185</v>
      </c>
      <c r="E74" s="67" t="s">
        <v>77</v>
      </c>
      <c r="F74" s="68">
        <v>990042</v>
      </c>
      <c r="G74" s="69">
        <v>3450</v>
      </c>
      <c r="H74" s="69">
        <v>30.2</v>
      </c>
      <c r="I74" s="69">
        <v>12.6</v>
      </c>
      <c r="J74" s="69">
        <v>27</v>
      </c>
      <c r="K74" s="69">
        <v>57.7</v>
      </c>
      <c r="L74" s="69">
        <v>5.0199999999999996</v>
      </c>
      <c r="M74" s="69">
        <v>1870</v>
      </c>
      <c r="N74" s="69">
        <v>1.24</v>
      </c>
      <c r="O74" s="69">
        <v>422</v>
      </c>
      <c r="P74" s="69">
        <v>1130</v>
      </c>
      <c r="Q74" s="69">
        <v>352</v>
      </c>
      <c r="R74" s="69">
        <v>119.5</v>
      </c>
      <c r="S74" s="69">
        <v>6.84</v>
      </c>
      <c r="T74" s="69">
        <v>1.64</v>
      </c>
      <c r="U74" s="69">
        <v>124.5</v>
      </c>
      <c r="V74" s="69">
        <v>9.6</v>
      </c>
      <c r="W74" s="68">
        <f t="shared" si="17"/>
        <v>4237.9799999999996</v>
      </c>
      <c r="X74" s="68">
        <f t="shared" si="18"/>
        <v>34.660539999999997</v>
      </c>
      <c r="Y74" s="68">
        <f t="shared" si="19"/>
        <v>14.408099999999999</v>
      </c>
      <c r="Z74" s="68">
        <f t="shared" si="20"/>
        <v>31.263299999999997</v>
      </c>
      <c r="AA74" s="68">
        <f t="shared" si="21"/>
        <v>66.505020000000002</v>
      </c>
      <c r="AB74" s="68">
        <f t="shared" si="22"/>
        <v>5.7504099999999996</v>
      </c>
      <c r="AC74" s="68">
        <f t="shared" si="23"/>
        <v>2193.136</v>
      </c>
      <c r="AD74" s="68">
        <f t="shared" si="24"/>
        <v>1.410004</v>
      </c>
      <c r="AE74" s="68">
        <f t="shared" si="25"/>
        <v>1318.0320000000002</v>
      </c>
      <c r="AF74" s="68">
        <f t="shared" si="26"/>
        <v>425.28639999999996</v>
      </c>
      <c r="AG74" s="68">
        <f t="shared" si="27"/>
        <v>138.57220000000001</v>
      </c>
      <c r="AH74" s="68">
        <f t="shared" si="28"/>
        <v>8.0452079999999988</v>
      </c>
      <c r="AI74" s="68">
        <f t="shared" si="29"/>
        <v>1.8730439999999997</v>
      </c>
      <c r="AJ74" s="68">
        <f t="shared" si="30"/>
        <v>158.10255000000001</v>
      </c>
      <c r="AK74" s="68">
        <f t="shared" si="31"/>
        <v>10.931520000000001</v>
      </c>
      <c r="AL74" s="85">
        <f t="shared" si="32"/>
        <v>603.67100000000005</v>
      </c>
      <c r="AM74" s="86">
        <f t="shared" si="33"/>
        <v>8645.9562959999967</v>
      </c>
    </row>
    <row r="75" spans="1:39" x14ac:dyDescent="0.2">
      <c r="A75" s="65" t="s">
        <v>75</v>
      </c>
      <c r="B75" s="66">
        <v>72</v>
      </c>
      <c r="C75" s="66">
        <v>73</v>
      </c>
      <c r="D75" s="67" t="s">
        <v>186</v>
      </c>
      <c r="E75" s="67" t="s">
        <v>77</v>
      </c>
      <c r="F75" s="68">
        <v>990042</v>
      </c>
      <c r="G75" s="69">
        <v>2150</v>
      </c>
      <c r="H75" s="69">
        <v>22.3</v>
      </c>
      <c r="I75" s="69">
        <v>9.7100000000000009</v>
      </c>
      <c r="J75" s="69">
        <v>17.05</v>
      </c>
      <c r="K75" s="69">
        <v>39.6</v>
      </c>
      <c r="L75" s="69">
        <v>3.83</v>
      </c>
      <c r="M75" s="69">
        <v>1260</v>
      </c>
      <c r="N75" s="69">
        <v>1.1399999999999999</v>
      </c>
      <c r="O75" s="69">
        <v>386</v>
      </c>
      <c r="P75" s="69">
        <v>638</v>
      </c>
      <c r="Q75" s="69">
        <v>206</v>
      </c>
      <c r="R75" s="69">
        <v>69.900000000000006</v>
      </c>
      <c r="S75" s="69">
        <v>4.8899999999999997</v>
      </c>
      <c r="T75" s="69">
        <v>1.42</v>
      </c>
      <c r="U75" s="69">
        <v>90.6</v>
      </c>
      <c r="V75" s="69">
        <v>7.77</v>
      </c>
      <c r="W75" s="68">
        <f t="shared" si="17"/>
        <v>2641.06</v>
      </c>
      <c r="X75" s="68">
        <f t="shared" si="18"/>
        <v>25.593709999999998</v>
      </c>
      <c r="Y75" s="68">
        <f t="shared" si="19"/>
        <v>11.103385000000001</v>
      </c>
      <c r="Z75" s="68">
        <f t="shared" si="20"/>
        <v>19.742194999999999</v>
      </c>
      <c r="AA75" s="68">
        <f t="shared" si="21"/>
        <v>45.642960000000002</v>
      </c>
      <c r="AB75" s="68">
        <f t="shared" si="22"/>
        <v>4.3872650000000002</v>
      </c>
      <c r="AC75" s="68">
        <f t="shared" si="23"/>
        <v>1477.7280000000001</v>
      </c>
      <c r="AD75" s="68">
        <f t="shared" si="24"/>
        <v>1.2962939999999998</v>
      </c>
      <c r="AE75" s="68">
        <f t="shared" si="25"/>
        <v>744.16320000000007</v>
      </c>
      <c r="AF75" s="68">
        <f t="shared" si="26"/>
        <v>248.88919999999999</v>
      </c>
      <c r="AG75" s="68">
        <f t="shared" si="27"/>
        <v>81.05604000000001</v>
      </c>
      <c r="AH75" s="68">
        <f t="shared" si="28"/>
        <v>5.7516179999999988</v>
      </c>
      <c r="AI75" s="68">
        <f t="shared" si="29"/>
        <v>1.6217819999999998</v>
      </c>
      <c r="AJ75" s="68">
        <f t="shared" si="30"/>
        <v>115.05293999999999</v>
      </c>
      <c r="AK75" s="68">
        <f t="shared" si="31"/>
        <v>8.8476990000000004</v>
      </c>
      <c r="AL75" s="85">
        <f t="shared" si="32"/>
        <v>552.173</v>
      </c>
      <c r="AM75" s="86">
        <f t="shared" si="33"/>
        <v>5431.936287999999</v>
      </c>
    </row>
    <row r="76" spans="1:39" x14ac:dyDescent="0.2">
      <c r="A76" s="65" t="s">
        <v>75</v>
      </c>
      <c r="B76" s="66">
        <v>73</v>
      </c>
      <c r="C76" s="66">
        <v>74</v>
      </c>
      <c r="D76" s="67" t="s">
        <v>187</v>
      </c>
      <c r="E76" s="67" t="s">
        <v>77</v>
      </c>
      <c r="F76" s="68">
        <v>990042</v>
      </c>
      <c r="G76" s="69">
        <v>1390</v>
      </c>
      <c r="H76" s="69">
        <v>21.9</v>
      </c>
      <c r="I76" s="69">
        <v>10.55</v>
      </c>
      <c r="J76" s="69">
        <v>13.4</v>
      </c>
      <c r="K76" s="69">
        <v>35.1</v>
      </c>
      <c r="L76" s="69">
        <v>4.01</v>
      </c>
      <c r="M76" s="69">
        <v>852</v>
      </c>
      <c r="N76" s="69">
        <v>1.04</v>
      </c>
      <c r="O76" s="69">
        <v>607</v>
      </c>
      <c r="P76" s="69">
        <v>411</v>
      </c>
      <c r="Q76" s="69">
        <v>129.5</v>
      </c>
      <c r="R76" s="69">
        <v>53.2</v>
      </c>
      <c r="S76" s="69">
        <v>4.74</v>
      </c>
      <c r="T76" s="69">
        <v>1.44</v>
      </c>
      <c r="U76" s="69">
        <v>108</v>
      </c>
      <c r="V76" s="69">
        <v>8.58</v>
      </c>
      <c r="W76" s="68">
        <f t="shared" si="17"/>
        <v>1707.4759999999999</v>
      </c>
      <c r="X76" s="68">
        <f t="shared" si="18"/>
        <v>25.134629999999998</v>
      </c>
      <c r="Y76" s="68">
        <f t="shared" si="19"/>
        <v>12.063925000000001</v>
      </c>
      <c r="Z76" s="68">
        <f t="shared" si="20"/>
        <v>15.51586</v>
      </c>
      <c r="AA76" s="68">
        <f t="shared" si="21"/>
        <v>40.456260000000007</v>
      </c>
      <c r="AB76" s="68">
        <f t="shared" si="22"/>
        <v>4.5934549999999996</v>
      </c>
      <c r="AC76" s="68">
        <f t="shared" si="23"/>
        <v>999.2256000000001</v>
      </c>
      <c r="AD76" s="68">
        <f t="shared" si="24"/>
        <v>1.1825840000000001</v>
      </c>
      <c r="AE76" s="68">
        <f t="shared" si="25"/>
        <v>479.39040000000006</v>
      </c>
      <c r="AF76" s="68">
        <f t="shared" si="26"/>
        <v>156.46189999999999</v>
      </c>
      <c r="AG76" s="68">
        <f t="shared" si="27"/>
        <v>61.690719999999999</v>
      </c>
      <c r="AH76" s="68">
        <f t="shared" si="28"/>
        <v>5.5751879999999998</v>
      </c>
      <c r="AI76" s="68">
        <f t="shared" si="29"/>
        <v>1.6446239999999999</v>
      </c>
      <c r="AJ76" s="68">
        <f t="shared" si="30"/>
        <v>137.14920000000001</v>
      </c>
      <c r="AK76" s="68">
        <f t="shared" si="31"/>
        <v>9.7700460000000007</v>
      </c>
      <c r="AL76" s="85">
        <f t="shared" si="32"/>
        <v>868.31350000000009</v>
      </c>
      <c r="AM76" s="86">
        <f t="shared" si="33"/>
        <v>3657.3303919999998</v>
      </c>
    </row>
    <row r="77" spans="1:39" x14ac:dyDescent="0.2">
      <c r="A77" s="65" t="s">
        <v>75</v>
      </c>
      <c r="B77" s="66">
        <v>74</v>
      </c>
      <c r="C77" s="66">
        <v>75</v>
      </c>
      <c r="D77" s="67" t="s">
        <v>188</v>
      </c>
      <c r="E77" s="67" t="s">
        <v>77</v>
      </c>
      <c r="F77" s="68">
        <v>990042</v>
      </c>
      <c r="G77" s="69">
        <v>2220</v>
      </c>
      <c r="H77" s="69">
        <v>18.8</v>
      </c>
      <c r="I77" s="69">
        <v>8.4700000000000006</v>
      </c>
      <c r="J77" s="69">
        <v>14.45</v>
      </c>
      <c r="K77" s="69">
        <v>33.6</v>
      </c>
      <c r="L77" s="69">
        <v>3.53</v>
      </c>
      <c r="M77" s="69">
        <v>1375</v>
      </c>
      <c r="N77" s="69">
        <v>1.04</v>
      </c>
      <c r="O77" s="69">
        <v>574</v>
      </c>
      <c r="P77" s="69">
        <v>603</v>
      </c>
      <c r="Q77" s="69">
        <v>200</v>
      </c>
      <c r="R77" s="69">
        <v>61.2</v>
      </c>
      <c r="S77" s="69">
        <v>4.1900000000000004</v>
      </c>
      <c r="T77" s="69">
        <v>1.19</v>
      </c>
      <c r="U77" s="69">
        <v>81</v>
      </c>
      <c r="V77" s="69">
        <v>6.95</v>
      </c>
      <c r="W77" s="68">
        <f t="shared" si="17"/>
        <v>2727.0479999999998</v>
      </c>
      <c r="X77" s="68">
        <f t="shared" si="18"/>
        <v>21.57676</v>
      </c>
      <c r="Y77" s="68">
        <f t="shared" si="19"/>
        <v>9.6854449999999996</v>
      </c>
      <c r="Z77" s="68">
        <f t="shared" si="20"/>
        <v>16.731654999999996</v>
      </c>
      <c r="AA77" s="68">
        <f t="shared" si="21"/>
        <v>38.727360000000004</v>
      </c>
      <c r="AB77" s="68">
        <f t="shared" si="22"/>
        <v>4.043615</v>
      </c>
      <c r="AC77" s="68">
        <f t="shared" si="23"/>
        <v>1612.6000000000001</v>
      </c>
      <c r="AD77" s="68">
        <f t="shared" si="24"/>
        <v>1.1825840000000001</v>
      </c>
      <c r="AE77" s="68">
        <f t="shared" si="25"/>
        <v>703.33920000000012</v>
      </c>
      <c r="AF77" s="68">
        <f t="shared" si="26"/>
        <v>241.64</v>
      </c>
      <c r="AG77" s="68">
        <f t="shared" si="27"/>
        <v>70.967520000000007</v>
      </c>
      <c r="AH77" s="68">
        <f t="shared" si="28"/>
        <v>4.9282779999999997</v>
      </c>
      <c r="AI77" s="68">
        <f t="shared" si="29"/>
        <v>1.3590989999999998</v>
      </c>
      <c r="AJ77" s="68">
        <f t="shared" si="30"/>
        <v>102.86190000000001</v>
      </c>
      <c r="AK77" s="68">
        <f t="shared" si="31"/>
        <v>7.9139650000000001</v>
      </c>
      <c r="AL77" s="85">
        <f t="shared" si="32"/>
        <v>821.10700000000008</v>
      </c>
      <c r="AM77" s="86">
        <f t="shared" si="33"/>
        <v>5564.6053810000012</v>
      </c>
    </row>
    <row r="78" spans="1:39" x14ac:dyDescent="0.2">
      <c r="A78" s="65" t="s">
        <v>75</v>
      </c>
      <c r="B78" s="66">
        <v>75</v>
      </c>
      <c r="C78" s="66">
        <v>76</v>
      </c>
      <c r="D78" s="67" t="s">
        <v>189</v>
      </c>
      <c r="E78" s="67" t="s">
        <v>77</v>
      </c>
      <c r="F78" s="68">
        <v>990042</v>
      </c>
      <c r="G78" s="69">
        <v>1730</v>
      </c>
      <c r="H78" s="69">
        <v>17.899999999999999</v>
      </c>
      <c r="I78" s="69">
        <v>8.2899999999999991</v>
      </c>
      <c r="J78" s="69">
        <v>13.5</v>
      </c>
      <c r="K78" s="69">
        <v>31.2</v>
      </c>
      <c r="L78" s="69">
        <v>3.17</v>
      </c>
      <c r="M78" s="69">
        <v>1155</v>
      </c>
      <c r="N78" s="69">
        <v>0.98</v>
      </c>
      <c r="O78" s="69">
        <v>470</v>
      </c>
      <c r="P78" s="69">
        <v>479</v>
      </c>
      <c r="Q78" s="69">
        <v>154</v>
      </c>
      <c r="R78" s="69">
        <v>54.4</v>
      </c>
      <c r="S78" s="69">
        <v>4.1100000000000003</v>
      </c>
      <c r="T78" s="69">
        <v>1.18</v>
      </c>
      <c r="U78" s="69">
        <v>78.8</v>
      </c>
      <c r="V78" s="69">
        <v>7.08</v>
      </c>
      <c r="W78" s="68">
        <f t="shared" si="17"/>
        <v>2125.1320000000001</v>
      </c>
      <c r="X78" s="68">
        <f t="shared" si="18"/>
        <v>20.543829999999996</v>
      </c>
      <c r="Y78" s="68">
        <f t="shared" si="19"/>
        <v>9.479614999999999</v>
      </c>
      <c r="Z78" s="68">
        <f t="shared" si="20"/>
        <v>15.631649999999999</v>
      </c>
      <c r="AA78" s="68">
        <f t="shared" si="21"/>
        <v>35.961120000000001</v>
      </c>
      <c r="AB78" s="68">
        <f t="shared" si="22"/>
        <v>3.6312349999999998</v>
      </c>
      <c r="AC78" s="68">
        <f t="shared" si="23"/>
        <v>1354.5840000000001</v>
      </c>
      <c r="AD78" s="68">
        <f t="shared" si="24"/>
        <v>1.114358</v>
      </c>
      <c r="AE78" s="68">
        <f t="shared" si="25"/>
        <v>558.7056</v>
      </c>
      <c r="AF78" s="68">
        <f t="shared" si="26"/>
        <v>186.06279999999998</v>
      </c>
      <c r="AG78" s="68">
        <f t="shared" si="27"/>
        <v>63.082239999999999</v>
      </c>
      <c r="AH78" s="68">
        <f t="shared" si="28"/>
        <v>4.8341820000000002</v>
      </c>
      <c r="AI78" s="68">
        <f t="shared" si="29"/>
        <v>1.3476779999999997</v>
      </c>
      <c r="AJ78" s="68">
        <f t="shared" si="30"/>
        <v>100.06811999999999</v>
      </c>
      <c r="AK78" s="68">
        <f t="shared" si="31"/>
        <v>8.0619960000000006</v>
      </c>
      <c r="AL78" s="85">
        <f t="shared" si="32"/>
        <v>672.33500000000004</v>
      </c>
      <c r="AM78" s="86">
        <f t="shared" si="33"/>
        <v>4488.2404239999996</v>
      </c>
    </row>
    <row r="79" spans="1:39" x14ac:dyDescent="0.2">
      <c r="A79" s="65" t="s">
        <v>75</v>
      </c>
      <c r="B79" s="66">
        <v>76</v>
      </c>
      <c r="C79" s="66">
        <v>77</v>
      </c>
      <c r="D79" s="67" t="s">
        <v>190</v>
      </c>
      <c r="E79" s="67" t="s">
        <v>77</v>
      </c>
      <c r="F79" s="68">
        <v>990042</v>
      </c>
      <c r="G79" s="69">
        <v>1190</v>
      </c>
      <c r="H79" s="69">
        <v>20.399999999999999</v>
      </c>
      <c r="I79" s="69">
        <v>10.050000000000001</v>
      </c>
      <c r="J79" s="69">
        <v>12.45</v>
      </c>
      <c r="K79" s="69">
        <v>29</v>
      </c>
      <c r="L79" s="69">
        <v>3.93</v>
      </c>
      <c r="M79" s="69">
        <v>788</v>
      </c>
      <c r="N79" s="69">
        <v>1.19</v>
      </c>
      <c r="O79" s="69">
        <v>442</v>
      </c>
      <c r="P79" s="69">
        <v>346</v>
      </c>
      <c r="Q79" s="69">
        <v>109</v>
      </c>
      <c r="R79" s="69">
        <v>42.6</v>
      </c>
      <c r="S79" s="69">
        <v>4.33</v>
      </c>
      <c r="T79" s="69">
        <v>1.42</v>
      </c>
      <c r="U79" s="69">
        <v>99.5</v>
      </c>
      <c r="V79" s="69">
        <v>8.7799999999999994</v>
      </c>
      <c r="W79" s="68">
        <f t="shared" si="17"/>
        <v>1461.7959999999998</v>
      </c>
      <c r="X79" s="68">
        <f t="shared" si="18"/>
        <v>23.413079999999997</v>
      </c>
      <c r="Y79" s="68">
        <f t="shared" si="19"/>
        <v>11.492175</v>
      </c>
      <c r="Z79" s="68">
        <f t="shared" si="20"/>
        <v>14.415854999999999</v>
      </c>
      <c r="AA79" s="68">
        <f t="shared" si="21"/>
        <v>33.425400000000003</v>
      </c>
      <c r="AB79" s="68">
        <f t="shared" si="22"/>
        <v>4.5018149999999997</v>
      </c>
      <c r="AC79" s="68">
        <f t="shared" si="23"/>
        <v>924.16640000000007</v>
      </c>
      <c r="AD79" s="68">
        <f t="shared" si="24"/>
        <v>1.3531489999999999</v>
      </c>
      <c r="AE79" s="68">
        <f t="shared" si="25"/>
        <v>403.57440000000003</v>
      </c>
      <c r="AF79" s="68">
        <f t="shared" si="26"/>
        <v>131.69379999999998</v>
      </c>
      <c r="AG79" s="68">
        <f t="shared" si="27"/>
        <v>49.398960000000002</v>
      </c>
      <c r="AH79" s="68">
        <f t="shared" si="28"/>
        <v>5.0929459999999995</v>
      </c>
      <c r="AI79" s="68">
        <f t="shared" si="29"/>
        <v>1.6217819999999998</v>
      </c>
      <c r="AJ79" s="68">
        <f t="shared" si="30"/>
        <v>126.35505000000001</v>
      </c>
      <c r="AK79" s="68">
        <f t="shared" si="31"/>
        <v>9.9977859999999996</v>
      </c>
      <c r="AL79" s="85">
        <f t="shared" si="32"/>
        <v>632.28100000000006</v>
      </c>
      <c r="AM79" s="86">
        <f t="shared" si="33"/>
        <v>3202.2985980000003</v>
      </c>
    </row>
    <row r="80" spans="1:39" x14ac:dyDescent="0.2">
      <c r="A80" s="65" t="s">
        <v>75</v>
      </c>
      <c r="B80" s="66">
        <v>77</v>
      </c>
      <c r="C80" s="66">
        <v>78</v>
      </c>
      <c r="D80" s="67" t="s">
        <v>191</v>
      </c>
      <c r="E80" s="67" t="s">
        <v>77</v>
      </c>
      <c r="F80" s="68">
        <v>990042</v>
      </c>
      <c r="G80" s="69">
        <v>959</v>
      </c>
      <c r="H80" s="69">
        <v>24.6</v>
      </c>
      <c r="I80" s="69">
        <v>12.95</v>
      </c>
      <c r="J80" s="69">
        <v>11.4</v>
      </c>
      <c r="K80" s="69">
        <v>27.9</v>
      </c>
      <c r="L80" s="69">
        <v>4.82</v>
      </c>
      <c r="M80" s="69">
        <v>621</v>
      </c>
      <c r="N80" s="69">
        <v>1.63</v>
      </c>
      <c r="O80" s="69">
        <v>294</v>
      </c>
      <c r="P80" s="69">
        <v>287</v>
      </c>
      <c r="Q80" s="69">
        <v>89.2</v>
      </c>
      <c r="R80" s="69">
        <v>37</v>
      </c>
      <c r="S80" s="69">
        <v>4.5599999999999996</v>
      </c>
      <c r="T80" s="69">
        <v>1.8</v>
      </c>
      <c r="U80" s="69">
        <v>125.5</v>
      </c>
      <c r="V80" s="69">
        <v>11.2</v>
      </c>
      <c r="W80" s="68">
        <f t="shared" si="17"/>
        <v>1178.0355999999999</v>
      </c>
      <c r="X80" s="68">
        <f t="shared" si="18"/>
        <v>28.233419999999999</v>
      </c>
      <c r="Y80" s="68">
        <f t="shared" si="19"/>
        <v>14.808324999999998</v>
      </c>
      <c r="Z80" s="68">
        <f t="shared" si="20"/>
        <v>13.200059999999999</v>
      </c>
      <c r="AA80" s="68">
        <f t="shared" si="21"/>
        <v>32.157539999999997</v>
      </c>
      <c r="AB80" s="68">
        <f t="shared" si="22"/>
        <v>5.5213099999999997</v>
      </c>
      <c r="AC80" s="68">
        <f t="shared" si="23"/>
        <v>728.30880000000002</v>
      </c>
      <c r="AD80" s="68">
        <f t="shared" si="24"/>
        <v>1.8534729999999999</v>
      </c>
      <c r="AE80" s="68">
        <f t="shared" si="25"/>
        <v>334.75680000000006</v>
      </c>
      <c r="AF80" s="68">
        <f t="shared" si="26"/>
        <v>107.77144</v>
      </c>
      <c r="AG80" s="68">
        <f t="shared" si="27"/>
        <v>42.905200000000001</v>
      </c>
      <c r="AH80" s="68">
        <f t="shared" si="28"/>
        <v>5.3634719999999989</v>
      </c>
      <c r="AI80" s="68">
        <f t="shared" si="29"/>
        <v>2.0557799999999999</v>
      </c>
      <c r="AJ80" s="68">
        <f t="shared" si="30"/>
        <v>159.37245000000001</v>
      </c>
      <c r="AK80" s="68">
        <f t="shared" si="31"/>
        <v>12.753439999999999</v>
      </c>
      <c r="AL80" s="85">
        <f t="shared" si="32"/>
        <v>420.56700000000001</v>
      </c>
      <c r="AM80" s="86">
        <f t="shared" si="33"/>
        <v>2667.0971099999997</v>
      </c>
    </row>
    <row r="81" spans="1:39" x14ac:dyDescent="0.2">
      <c r="A81" s="65" t="s">
        <v>75</v>
      </c>
      <c r="B81" s="66">
        <v>78</v>
      </c>
      <c r="C81" s="66">
        <v>79</v>
      </c>
      <c r="D81" s="67" t="s">
        <v>192</v>
      </c>
      <c r="E81" s="67" t="s">
        <v>77</v>
      </c>
      <c r="F81" s="68">
        <v>990042</v>
      </c>
      <c r="G81" s="69">
        <v>1105</v>
      </c>
      <c r="H81" s="69">
        <v>20.5</v>
      </c>
      <c r="I81" s="69">
        <v>11.45</v>
      </c>
      <c r="J81" s="69">
        <v>10.65</v>
      </c>
      <c r="K81" s="69">
        <v>25.6</v>
      </c>
      <c r="L81" s="69">
        <v>4.1500000000000004</v>
      </c>
      <c r="M81" s="69">
        <v>703</v>
      </c>
      <c r="N81" s="69">
        <v>1.35</v>
      </c>
      <c r="O81" s="69">
        <v>254</v>
      </c>
      <c r="P81" s="69">
        <v>330</v>
      </c>
      <c r="Q81" s="69">
        <v>101.5</v>
      </c>
      <c r="R81" s="69">
        <v>36.200000000000003</v>
      </c>
      <c r="S81" s="69">
        <v>3.98</v>
      </c>
      <c r="T81" s="69">
        <v>1.6</v>
      </c>
      <c r="U81" s="69">
        <v>111</v>
      </c>
      <c r="V81" s="69">
        <v>10.4</v>
      </c>
      <c r="W81" s="68">
        <f t="shared" si="17"/>
        <v>1357.3819999999998</v>
      </c>
      <c r="X81" s="68">
        <f t="shared" si="18"/>
        <v>23.527849999999997</v>
      </c>
      <c r="Y81" s="68">
        <f t="shared" si="19"/>
        <v>13.093074999999999</v>
      </c>
      <c r="Z81" s="68">
        <f t="shared" si="20"/>
        <v>12.331635</v>
      </c>
      <c r="AA81" s="68">
        <f t="shared" si="21"/>
        <v>29.506560000000004</v>
      </c>
      <c r="AB81" s="68">
        <f t="shared" si="22"/>
        <v>4.753825</v>
      </c>
      <c r="AC81" s="68">
        <f t="shared" si="23"/>
        <v>824.47840000000008</v>
      </c>
      <c r="AD81" s="68">
        <f t="shared" si="24"/>
        <v>1.535085</v>
      </c>
      <c r="AE81" s="68">
        <f t="shared" si="25"/>
        <v>384.91200000000003</v>
      </c>
      <c r="AF81" s="68">
        <f t="shared" si="26"/>
        <v>122.6323</v>
      </c>
      <c r="AG81" s="68">
        <f t="shared" si="27"/>
        <v>41.977520000000005</v>
      </c>
      <c r="AH81" s="68">
        <f t="shared" si="28"/>
        <v>4.6812759999999995</v>
      </c>
      <c r="AI81" s="68">
        <f t="shared" si="29"/>
        <v>1.8273599999999999</v>
      </c>
      <c r="AJ81" s="68">
        <f t="shared" si="30"/>
        <v>140.9589</v>
      </c>
      <c r="AK81" s="68">
        <f t="shared" si="31"/>
        <v>11.84248</v>
      </c>
      <c r="AL81" s="85">
        <f t="shared" si="32"/>
        <v>363.34700000000004</v>
      </c>
      <c r="AM81" s="86">
        <f t="shared" si="33"/>
        <v>2975.4402659999996</v>
      </c>
    </row>
    <row r="82" spans="1:39" x14ac:dyDescent="0.2">
      <c r="A82" s="65" t="s">
        <v>75</v>
      </c>
      <c r="B82" s="66">
        <v>79</v>
      </c>
      <c r="C82" s="66">
        <v>80</v>
      </c>
      <c r="D82" s="67" t="s">
        <v>193</v>
      </c>
      <c r="E82" s="67" t="s">
        <v>77</v>
      </c>
      <c r="F82" s="68">
        <v>990042</v>
      </c>
      <c r="G82" s="69">
        <v>1230</v>
      </c>
      <c r="H82" s="69">
        <v>13.75</v>
      </c>
      <c r="I82" s="69">
        <v>6.79</v>
      </c>
      <c r="J82" s="69">
        <v>10.3</v>
      </c>
      <c r="K82" s="69">
        <v>20.7</v>
      </c>
      <c r="L82" s="69">
        <v>2.69</v>
      </c>
      <c r="M82" s="69">
        <v>745</v>
      </c>
      <c r="N82" s="69">
        <v>0.94</v>
      </c>
      <c r="O82" s="69">
        <v>434</v>
      </c>
      <c r="P82" s="69">
        <v>375</v>
      </c>
      <c r="Q82" s="69">
        <v>115.5</v>
      </c>
      <c r="R82" s="69">
        <v>38.9</v>
      </c>
      <c r="S82" s="69">
        <v>2.98</v>
      </c>
      <c r="T82" s="69">
        <v>1</v>
      </c>
      <c r="U82" s="69">
        <v>66.3</v>
      </c>
      <c r="V82" s="69">
        <v>6.29</v>
      </c>
      <c r="W82" s="68">
        <f t="shared" si="17"/>
        <v>1510.932</v>
      </c>
      <c r="X82" s="68">
        <f t="shared" si="18"/>
        <v>15.780875</v>
      </c>
      <c r="Y82" s="68">
        <f t="shared" si="19"/>
        <v>7.7643649999999997</v>
      </c>
      <c r="Z82" s="68">
        <f t="shared" si="20"/>
        <v>11.92637</v>
      </c>
      <c r="AA82" s="68">
        <f t="shared" si="21"/>
        <v>23.858820000000001</v>
      </c>
      <c r="AB82" s="68">
        <f t="shared" si="22"/>
        <v>3.0813949999999997</v>
      </c>
      <c r="AC82" s="68">
        <f t="shared" si="23"/>
        <v>873.7360000000001</v>
      </c>
      <c r="AD82" s="68">
        <f t="shared" si="24"/>
        <v>1.0688739999999999</v>
      </c>
      <c r="AE82" s="68">
        <f t="shared" si="25"/>
        <v>437.40000000000003</v>
      </c>
      <c r="AF82" s="68">
        <f t="shared" si="26"/>
        <v>139.5471</v>
      </c>
      <c r="AG82" s="68">
        <f t="shared" si="27"/>
        <v>45.108439999999995</v>
      </c>
      <c r="AH82" s="68">
        <f t="shared" si="28"/>
        <v>3.5050759999999999</v>
      </c>
      <c r="AI82" s="68">
        <f t="shared" si="29"/>
        <v>1.1420999999999999</v>
      </c>
      <c r="AJ82" s="68">
        <f t="shared" si="30"/>
        <v>84.194369999999992</v>
      </c>
      <c r="AK82" s="68">
        <f t="shared" si="31"/>
        <v>7.1624230000000004</v>
      </c>
      <c r="AL82" s="85">
        <f t="shared" si="32"/>
        <v>620.83699999999999</v>
      </c>
      <c r="AM82" s="86">
        <f t="shared" si="33"/>
        <v>3166.208208</v>
      </c>
    </row>
    <row r="83" spans="1:39" x14ac:dyDescent="0.2">
      <c r="A83" s="65" t="s">
        <v>75</v>
      </c>
      <c r="B83" s="66">
        <v>80</v>
      </c>
      <c r="C83" s="66">
        <v>81</v>
      </c>
      <c r="D83" s="67" t="s">
        <v>195</v>
      </c>
      <c r="E83" s="67" t="s">
        <v>77</v>
      </c>
      <c r="F83" s="68">
        <v>990042</v>
      </c>
      <c r="G83" s="69">
        <v>1220</v>
      </c>
      <c r="H83" s="69">
        <v>10.35</v>
      </c>
      <c r="I83" s="69">
        <v>5.05</v>
      </c>
      <c r="J83" s="69">
        <v>8.16</v>
      </c>
      <c r="K83" s="69">
        <v>16.95</v>
      </c>
      <c r="L83" s="69">
        <v>1.87</v>
      </c>
      <c r="M83" s="69">
        <v>785</v>
      </c>
      <c r="N83" s="69">
        <v>0.76</v>
      </c>
      <c r="O83" s="69">
        <v>490</v>
      </c>
      <c r="P83" s="69">
        <v>342</v>
      </c>
      <c r="Q83" s="69">
        <v>111.5</v>
      </c>
      <c r="R83" s="69">
        <v>36.1</v>
      </c>
      <c r="S83" s="69">
        <v>2.37</v>
      </c>
      <c r="T83" s="69">
        <v>0.76</v>
      </c>
      <c r="U83" s="69">
        <v>44.7</v>
      </c>
      <c r="V83" s="69">
        <v>4.8600000000000003</v>
      </c>
      <c r="W83" s="68">
        <f t="shared" si="17"/>
        <v>1498.6479999999999</v>
      </c>
      <c r="X83" s="68">
        <f t="shared" si="18"/>
        <v>11.878694999999999</v>
      </c>
      <c r="Y83" s="68">
        <f t="shared" si="19"/>
        <v>5.7746749999999993</v>
      </c>
      <c r="Z83" s="68">
        <f t="shared" si="20"/>
        <v>9.4484639999999995</v>
      </c>
      <c r="AA83" s="68">
        <f t="shared" si="21"/>
        <v>19.536570000000001</v>
      </c>
      <c r="AB83" s="68">
        <f t="shared" si="22"/>
        <v>2.1420850000000002</v>
      </c>
      <c r="AC83" s="68">
        <f t="shared" si="23"/>
        <v>920.64800000000002</v>
      </c>
      <c r="AD83" s="68">
        <f t="shared" si="24"/>
        <v>0.86419599999999996</v>
      </c>
      <c r="AE83" s="68">
        <f t="shared" si="25"/>
        <v>398.90880000000004</v>
      </c>
      <c r="AF83" s="68">
        <f t="shared" si="26"/>
        <v>134.71429999999998</v>
      </c>
      <c r="AG83" s="68">
        <f t="shared" si="27"/>
        <v>41.861559999999997</v>
      </c>
      <c r="AH83" s="68">
        <f t="shared" si="28"/>
        <v>2.7875939999999999</v>
      </c>
      <c r="AI83" s="68">
        <f t="shared" si="29"/>
        <v>0.86799599999999988</v>
      </c>
      <c r="AJ83" s="68">
        <f t="shared" si="30"/>
        <v>56.764530000000008</v>
      </c>
      <c r="AK83" s="68">
        <f t="shared" si="31"/>
        <v>5.5340820000000006</v>
      </c>
      <c r="AL83" s="85">
        <f t="shared" si="32"/>
        <v>700.94500000000005</v>
      </c>
      <c r="AM83" s="86">
        <f t="shared" si="33"/>
        <v>3110.379547</v>
      </c>
    </row>
    <row r="84" spans="1:39" x14ac:dyDescent="0.2">
      <c r="A84" s="65" t="s">
        <v>75</v>
      </c>
      <c r="B84" s="66">
        <v>81</v>
      </c>
      <c r="C84" s="66">
        <v>82</v>
      </c>
      <c r="D84" s="67" t="s">
        <v>196</v>
      </c>
      <c r="E84" s="67" t="s">
        <v>77</v>
      </c>
      <c r="F84" s="68">
        <v>990042</v>
      </c>
      <c r="G84" s="70">
        <v>17250</v>
      </c>
      <c r="H84" s="69">
        <v>47.3</v>
      </c>
      <c r="I84" s="69">
        <v>16.350000000000001</v>
      </c>
      <c r="J84" s="69">
        <v>61.6</v>
      </c>
      <c r="K84" s="69">
        <v>114.5</v>
      </c>
      <c r="L84" s="69">
        <v>6.95</v>
      </c>
      <c r="M84" s="70">
        <v>14200</v>
      </c>
      <c r="N84" s="69">
        <v>1.44</v>
      </c>
      <c r="O84" s="69">
        <v>891</v>
      </c>
      <c r="P84" s="69">
        <v>3280</v>
      </c>
      <c r="Q84" s="70">
        <v>1280</v>
      </c>
      <c r="R84" s="69">
        <v>261</v>
      </c>
      <c r="S84" s="69">
        <v>16.55</v>
      </c>
      <c r="T84" s="69">
        <v>1.93</v>
      </c>
      <c r="U84" s="69">
        <v>152</v>
      </c>
      <c r="V84" s="69">
        <v>10.95</v>
      </c>
      <c r="W84" s="68">
        <f t="shared" si="17"/>
        <v>21189.899999999998</v>
      </c>
      <c r="X84" s="68">
        <f t="shared" si="18"/>
        <v>54.286209999999997</v>
      </c>
      <c r="Y84" s="68">
        <f t="shared" si="19"/>
        <v>18.696225000000002</v>
      </c>
      <c r="Z84" s="68">
        <f t="shared" si="20"/>
        <v>71.326639999999998</v>
      </c>
      <c r="AA84" s="68">
        <f t="shared" si="21"/>
        <v>131.9727</v>
      </c>
      <c r="AB84" s="68">
        <f t="shared" si="22"/>
        <v>7.9612249999999998</v>
      </c>
      <c r="AC84" s="68">
        <f t="shared" si="23"/>
        <v>16653.760000000002</v>
      </c>
      <c r="AD84" s="68">
        <f t="shared" si="24"/>
        <v>1.637424</v>
      </c>
      <c r="AE84" s="68">
        <f t="shared" si="25"/>
        <v>3825.7920000000004</v>
      </c>
      <c r="AF84" s="68">
        <f t="shared" si="26"/>
        <v>1546.4959999999999</v>
      </c>
      <c r="AG84" s="68">
        <f t="shared" si="27"/>
        <v>302.65559999999999</v>
      </c>
      <c r="AH84" s="68">
        <f t="shared" si="28"/>
        <v>19.46611</v>
      </c>
      <c r="AI84" s="68">
        <f t="shared" si="29"/>
        <v>2.2042529999999996</v>
      </c>
      <c r="AJ84" s="68">
        <f t="shared" si="30"/>
        <v>193.0248</v>
      </c>
      <c r="AK84" s="68">
        <f t="shared" si="31"/>
        <v>12.468764999999999</v>
      </c>
      <c r="AL84" s="85">
        <f t="shared" si="32"/>
        <v>1274.5755000000001</v>
      </c>
      <c r="AM84" s="86">
        <f t="shared" si="33"/>
        <v>44031.647951999992</v>
      </c>
    </row>
    <row r="85" spans="1:39" x14ac:dyDescent="0.2">
      <c r="A85" s="65" t="s">
        <v>75</v>
      </c>
      <c r="B85" s="66">
        <v>82</v>
      </c>
      <c r="C85" s="66">
        <v>83</v>
      </c>
      <c r="D85" s="67" t="s">
        <v>197</v>
      </c>
      <c r="E85" s="67" t="s">
        <v>77</v>
      </c>
      <c r="F85" s="68">
        <v>990042</v>
      </c>
      <c r="G85" s="69">
        <v>9350</v>
      </c>
      <c r="H85" s="69">
        <v>32.6</v>
      </c>
      <c r="I85" s="69">
        <v>12.9</v>
      </c>
      <c r="J85" s="69">
        <v>38.4</v>
      </c>
      <c r="K85" s="69">
        <v>71</v>
      </c>
      <c r="L85" s="69">
        <v>5.22</v>
      </c>
      <c r="M85" s="69">
        <v>6800</v>
      </c>
      <c r="N85" s="69">
        <v>1.18</v>
      </c>
      <c r="O85" s="69">
        <v>914</v>
      </c>
      <c r="P85" s="69">
        <v>2220</v>
      </c>
      <c r="Q85" s="69">
        <v>788</v>
      </c>
      <c r="R85" s="69">
        <v>178.5</v>
      </c>
      <c r="S85" s="69">
        <v>10.15</v>
      </c>
      <c r="T85" s="69">
        <v>1.57</v>
      </c>
      <c r="U85" s="69">
        <v>115</v>
      </c>
      <c r="V85" s="69">
        <v>9.4700000000000006</v>
      </c>
      <c r="W85" s="68">
        <f t="shared" si="17"/>
        <v>11485.539999999999</v>
      </c>
      <c r="X85" s="68">
        <f t="shared" si="18"/>
        <v>37.415019999999998</v>
      </c>
      <c r="Y85" s="68">
        <f t="shared" si="19"/>
        <v>14.751149999999999</v>
      </c>
      <c r="Z85" s="68">
        <f t="shared" si="20"/>
        <v>44.463359999999994</v>
      </c>
      <c r="AA85" s="68">
        <f t="shared" si="21"/>
        <v>81.834600000000009</v>
      </c>
      <c r="AB85" s="68">
        <f t="shared" si="22"/>
        <v>5.9795099999999994</v>
      </c>
      <c r="AC85" s="68">
        <f t="shared" si="23"/>
        <v>7975.0400000000009</v>
      </c>
      <c r="AD85" s="68">
        <f t="shared" si="24"/>
        <v>1.3417779999999999</v>
      </c>
      <c r="AE85" s="68">
        <f t="shared" si="25"/>
        <v>2589.4080000000004</v>
      </c>
      <c r="AF85" s="68">
        <f t="shared" si="26"/>
        <v>952.0616</v>
      </c>
      <c r="AG85" s="68">
        <f t="shared" si="27"/>
        <v>206.98859999999999</v>
      </c>
      <c r="AH85" s="68">
        <f t="shared" si="28"/>
        <v>11.93843</v>
      </c>
      <c r="AI85" s="68">
        <f t="shared" si="29"/>
        <v>1.7930969999999999</v>
      </c>
      <c r="AJ85" s="68">
        <f t="shared" si="30"/>
        <v>146.0385</v>
      </c>
      <c r="AK85" s="68">
        <f t="shared" si="31"/>
        <v>10.783489000000001</v>
      </c>
      <c r="AL85" s="85">
        <f t="shared" si="32"/>
        <v>1307.4770000000001</v>
      </c>
      <c r="AM85" s="86">
        <f t="shared" si="33"/>
        <v>23565.377134000002</v>
      </c>
    </row>
    <row r="86" spans="1:39" x14ac:dyDescent="0.2">
      <c r="A86" s="65" t="s">
        <v>75</v>
      </c>
      <c r="B86" s="66">
        <v>83</v>
      </c>
      <c r="C86" s="66">
        <v>84</v>
      </c>
      <c r="D86" s="67" t="s">
        <v>198</v>
      </c>
      <c r="E86" s="67" t="s">
        <v>77</v>
      </c>
      <c r="F86" s="68">
        <v>990042</v>
      </c>
      <c r="G86" s="69">
        <v>8180</v>
      </c>
      <c r="H86" s="69">
        <v>67.2</v>
      </c>
      <c r="I86" s="69">
        <v>21.1</v>
      </c>
      <c r="J86" s="69">
        <v>56.3</v>
      </c>
      <c r="K86" s="69">
        <v>128.5</v>
      </c>
      <c r="L86" s="69">
        <v>9.98</v>
      </c>
      <c r="M86" s="69">
        <v>6200</v>
      </c>
      <c r="N86" s="69">
        <v>1.74</v>
      </c>
      <c r="O86" s="69">
        <v>933</v>
      </c>
      <c r="P86" s="69">
        <v>1925</v>
      </c>
      <c r="Q86" s="69">
        <v>709</v>
      </c>
      <c r="R86" s="69">
        <v>201</v>
      </c>
      <c r="S86" s="69">
        <v>17.899999999999999</v>
      </c>
      <c r="T86" s="69">
        <v>2.33</v>
      </c>
      <c r="U86" s="69">
        <v>218</v>
      </c>
      <c r="V86" s="69">
        <v>12.65</v>
      </c>
      <c r="W86" s="68">
        <f t="shared" si="17"/>
        <v>10048.312</v>
      </c>
      <c r="X86" s="68">
        <f t="shared" si="18"/>
        <v>77.125439999999998</v>
      </c>
      <c r="Y86" s="68">
        <f t="shared" si="19"/>
        <v>24.127850000000002</v>
      </c>
      <c r="Z86" s="68">
        <f t="shared" si="20"/>
        <v>65.189769999999996</v>
      </c>
      <c r="AA86" s="68">
        <f t="shared" si="21"/>
        <v>148.10910000000001</v>
      </c>
      <c r="AB86" s="68">
        <f t="shared" si="22"/>
        <v>11.432090000000001</v>
      </c>
      <c r="AC86" s="68">
        <f t="shared" si="23"/>
        <v>7271.3600000000006</v>
      </c>
      <c r="AD86" s="68">
        <f t="shared" si="24"/>
        <v>1.9785539999999999</v>
      </c>
      <c r="AE86" s="68">
        <f t="shared" si="25"/>
        <v>2245.3200000000002</v>
      </c>
      <c r="AF86" s="68">
        <f t="shared" si="26"/>
        <v>856.61379999999997</v>
      </c>
      <c r="AG86" s="68">
        <f t="shared" si="27"/>
        <v>233.0796</v>
      </c>
      <c r="AH86" s="68">
        <f t="shared" si="28"/>
        <v>21.053979999999996</v>
      </c>
      <c r="AI86" s="68">
        <f t="shared" si="29"/>
        <v>2.6610929999999997</v>
      </c>
      <c r="AJ86" s="68">
        <f t="shared" si="30"/>
        <v>276.83820000000003</v>
      </c>
      <c r="AK86" s="68">
        <f t="shared" si="31"/>
        <v>14.404555</v>
      </c>
      <c r="AL86" s="85">
        <f t="shared" si="32"/>
        <v>1334.6565000000001</v>
      </c>
      <c r="AM86" s="86">
        <f t="shared" si="33"/>
        <v>21297.606032</v>
      </c>
    </row>
    <row r="87" spans="1:39" x14ac:dyDescent="0.2">
      <c r="A87" s="65" t="s">
        <v>75</v>
      </c>
      <c r="B87" s="66">
        <v>84</v>
      </c>
      <c r="C87" s="66">
        <v>85</v>
      </c>
      <c r="D87" s="67" t="s">
        <v>199</v>
      </c>
      <c r="E87" s="67" t="s">
        <v>77</v>
      </c>
      <c r="F87" s="68">
        <v>990042</v>
      </c>
      <c r="G87" s="69">
        <v>5850</v>
      </c>
      <c r="H87" s="69">
        <v>49.1</v>
      </c>
      <c r="I87" s="69">
        <v>16.850000000000001</v>
      </c>
      <c r="J87" s="69">
        <v>43.5</v>
      </c>
      <c r="K87" s="69">
        <v>91.2</v>
      </c>
      <c r="L87" s="69">
        <v>7.61</v>
      </c>
      <c r="M87" s="69">
        <v>4030</v>
      </c>
      <c r="N87" s="69">
        <v>1.44</v>
      </c>
      <c r="O87" s="69">
        <v>782</v>
      </c>
      <c r="P87" s="69">
        <v>1545</v>
      </c>
      <c r="Q87" s="69">
        <v>510</v>
      </c>
      <c r="R87" s="69">
        <v>160.5</v>
      </c>
      <c r="S87" s="69">
        <v>12.1</v>
      </c>
      <c r="T87" s="69">
        <v>2</v>
      </c>
      <c r="U87" s="69">
        <v>170</v>
      </c>
      <c r="V87" s="69">
        <v>10.15</v>
      </c>
      <c r="W87" s="68">
        <f t="shared" si="17"/>
        <v>7186.1399999999994</v>
      </c>
      <c r="X87" s="68">
        <f t="shared" si="18"/>
        <v>56.352069999999998</v>
      </c>
      <c r="Y87" s="68">
        <f t="shared" si="19"/>
        <v>19.267975</v>
      </c>
      <c r="Z87" s="68">
        <f t="shared" si="20"/>
        <v>50.368649999999995</v>
      </c>
      <c r="AA87" s="68">
        <f t="shared" si="21"/>
        <v>105.11712000000001</v>
      </c>
      <c r="AB87" s="68">
        <f t="shared" si="22"/>
        <v>8.7172549999999998</v>
      </c>
      <c r="AC87" s="68">
        <f t="shared" si="23"/>
        <v>4726.384</v>
      </c>
      <c r="AD87" s="68">
        <f t="shared" si="24"/>
        <v>1.637424</v>
      </c>
      <c r="AE87" s="68">
        <f t="shared" si="25"/>
        <v>1802.0880000000002</v>
      </c>
      <c r="AF87" s="68">
        <f t="shared" si="26"/>
        <v>616.18200000000002</v>
      </c>
      <c r="AG87" s="68">
        <f t="shared" si="27"/>
        <v>186.11580000000001</v>
      </c>
      <c r="AH87" s="68">
        <f t="shared" si="28"/>
        <v>14.232019999999999</v>
      </c>
      <c r="AI87" s="68">
        <f t="shared" si="29"/>
        <v>2.2841999999999998</v>
      </c>
      <c r="AJ87" s="68">
        <f t="shared" si="30"/>
        <v>215.88300000000001</v>
      </c>
      <c r="AK87" s="68">
        <f t="shared" si="31"/>
        <v>11.557805</v>
      </c>
      <c r="AL87" s="85">
        <f t="shared" si="32"/>
        <v>1118.6510000000001</v>
      </c>
      <c r="AM87" s="86">
        <f t="shared" si="33"/>
        <v>15002.327319</v>
      </c>
    </row>
    <row r="88" spans="1:39" x14ac:dyDescent="0.2">
      <c r="A88" s="65" t="s">
        <v>75</v>
      </c>
      <c r="B88" s="66">
        <v>85</v>
      </c>
      <c r="C88" s="66">
        <v>86</v>
      </c>
      <c r="D88" s="67" t="s">
        <v>200</v>
      </c>
      <c r="E88" s="67" t="s">
        <v>77</v>
      </c>
      <c r="F88" s="68">
        <v>990042</v>
      </c>
      <c r="G88" s="69">
        <v>6460</v>
      </c>
      <c r="H88" s="69">
        <v>33.799999999999997</v>
      </c>
      <c r="I88" s="69">
        <v>10.35</v>
      </c>
      <c r="J88" s="69">
        <v>36.299999999999997</v>
      </c>
      <c r="K88" s="69">
        <v>71.2</v>
      </c>
      <c r="L88" s="69">
        <v>4.87</v>
      </c>
      <c r="M88" s="69">
        <v>4780</v>
      </c>
      <c r="N88" s="69">
        <v>0.95</v>
      </c>
      <c r="O88" s="69">
        <v>982</v>
      </c>
      <c r="P88" s="69">
        <v>1525</v>
      </c>
      <c r="Q88" s="69">
        <v>557</v>
      </c>
      <c r="R88" s="69">
        <v>148</v>
      </c>
      <c r="S88" s="69">
        <v>9.81</v>
      </c>
      <c r="T88" s="69">
        <v>1.1499999999999999</v>
      </c>
      <c r="U88" s="69">
        <v>102.5</v>
      </c>
      <c r="V88" s="69">
        <v>5.94</v>
      </c>
      <c r="W88" s="68">
        <f t="shared" si="17"/>
        <v>7935.4639999999999</v>
      </c>
      <c r="X88" s="68">
        <f t="shared" si="18"/>
        <v>38.792259999999992</v>
      </c>
      <c r="Y88" s="68">
        <f t="shared" si="19"/>
        <v>11.835224999999999</v>
      </c>
      <c r="Z88" s="68">
        <f t="shared" si="20"/>
        <v>42.031769999999995</v>
      </c>
      <c r="AA88" s="68">
        <f t="shared" si="21"/>
        <v>82.065120000000007</v>
      </c>
      <c r="AB88" s="68">
        <f t="shared" si="22"/>
        <v>5.5785850000000003</v>
      </c>
      <c r="AC88" s="68">
        <f t="shared" si="23"/>
        <v>5605.9840000000004</v>
      </c>
      <c r="AD88" s="68">
        <f t="shared" si="24"/>
        <v>1.0802449999999999</v>
      </c>
      <c r="AE88" s="68">
        <f t="shared" si="25"/>
        <v>1778.7600000000002</v>
      </c>
      <c r="AF88" s="68">
        <f t="shared" si="26"/>
        <v>672.9674</v>
      </c>
      <c r="AG88" s="68">
        <f t="shared" si="27"/>
        <v>171.6208</v>
      </c>
      <c r="AH88" s="68">
        <f t="shared" si="28"/>
        <v>11.538522</v>
      </c>
      <c r="AI88" s="68">
        <f t="shared" si="29"/>
        <v>1.3134149999999998</v>
      </c>
      <c r="AJ88" s="68">
        <f t="shared" si="30"/>
        <v>130.16475</v>
      </c>
      <c r="AK88" s="68">
        <f t="shared" si="31"/>
        <v>6.7638780000000009</v>
      </c>
      <c r="AL88" s="85">
        <f t="shared" si="32"/>
        <v>1404.7510000000002</v>
      </c>
      <c r="AM88" s="86">
        <f t="shared" si="33"/>
        <v>16495.959970000004</v>
      </c>
    </row>
    <row r="89" spans="1:39" x14ac:dyDescent="0.2">
      <c r="A89" s="65" t="s">
        <v>75</v>
      </c>
      <c r="B89" s="66">
        <v>86</v>
      </c>
      <c r="C89" s="66">
        <v>87</v>
      </c>
      <c r="D89" s="67" t="s">
        <v>201</v>
      </c>
      <c r="E89" s="67" t="s">
        <v>77</v>
      </c>
      <c r="F89" s="68">
        <v>990042</v>
      </c>
      <c r="G89" s="69">
        <v>3830</v>
      </c>
      <c r="H89" s="69">
        <v>22.6</v>
      </c>
      <c r="I89" s="69">
        <v>9.4700000000000006</v>
      </c>
      <c r="J89" s="69">
        <v>25.1</v>
      </c>
      <c r="K89" s="69">
        <v>48.5</v>
      </c>
      <c r="L89" s="69">
        <v>4.01</v>
      </c>
      <c r="M89" s="69">
        <v>2570</v>
      </c>
      <c r="N89" s="69">
        <v>1.02</v>
      </c>
      <c r="O89" s="69">
        <v>483</v>
      </c>
      <c r="P89" s="69">
        <v>1050</v>
      </c>
      <c r="Q89" s="69">
        <v>342</v>
      </c>
      <c r="R89" s="69">
        <v>102</v>
      </c>
      <c r="S89" s="69">
        <v>6.38</v>
      </c>
      <c r="T89" s="69">
        <v>1.2</v>
      </c>
      <c r="U89" s="69">
        <v>91.1</v>
      </c>
      <c r="V89" s="69">
        <v>7.19</v>
      </c>
      <c r="W89" s="68">
        <f t="shared" si="17"/>
        <v>4704.7719999999999</v>
      </c>
      <c r="X89" s="68">
        <f t="shared" si="18"/>
        <v>25.938020000000002</v>
      </c>
      <c r="Y89" s="68">
        <f t="shared" si="19"/>
        <v>10.828945000000001</v>
      </c>
      <c r="Z89" s="68">
        <f t="shared" si="20"/>
        <v>29.063289999999999</v>
      </c>
      <c r="AA89" s="68">
        <f t="shared" si="21"/>
        <v>55.901100000000007</v>
      </c>
      <c r="AB89" s="68">
        <f t="shared" si="22"/>
        <v>4.5934549999999996</v>
      </c>
      <c r="AC89" s="68">
        <f t="shared" si="23"/>
        <v>3014.096</v>
      </c>
      <c r="AD89" s="68">
        <f t="shared" si="24"/>
        <v>1.159842</v>
      </c>
      <c r="AE89" s="68">
        <f t="shared" si="25"/>
        <v>1224.72</v>
      </c>
      <c r="AF89" s="68">
        <f t="shared" si="26"/>
        <v>413.20439999999996</v>
      </c>
      <c r="AG89" s="68">
        <f t="shared" si="27"/>
        <v>118.2792</v>
      </c>
      <c r="AH89" s="68">
        <f t="shared" si="28"/>
        <v>7.5041559999999992</v>
      </c>
      <c r="AI89" s="68">
        <f t="shared" si="29"/>
        <v>1.3705199999999997</v>
      </c>
      <c r="AJ89" s="68">
        <f t="shared" si="30"/>
        <v>115.68789</v>
      </c>
      <c r="AK89" s="68">
        <f t="shared" si="31"/>
        <v>8.1872530000000001</v>
      </c>
      <c r="AL89" s="85">
        <f t="shared" si="32"/>
        <v>690.93150000000003</v>
      </c>
      <c r="AM89" s="86">
        <f t="shared" si="33"/>
        <v>9735.3060710000027</v>
      </c>
    </row>
    <row r="90" spans="1:39" x14ac:dyDescent="0.2">
      <c r="A90" s="65" t="s">
        <v>75</v>
      </c>
      <c r="B90" s="66">
        <v>87</v>
      </c>
      <c r="C90" s="66">
        <v>88</v>
      </c>
      <c r="D90" s="67" t="s">
        <v>202</v>
      </c>
      <c r="E90" s="67" t="s">
        <v>77</v>
      </c>
      <c r="F90" s="68">
        <v>990042</v>
      </c>
      <c r="G90" s="69">
        <v>2910</v>
      </c>
      <c r="H90" s="69">
        <v>17.7</v>
      </c>
      <c r="I90" s="69">
        <v>7.46</v>
      </c>
      <c r="J90" s="69">
        <v>17.05</v>
      </c>
      <c r="K90" s="69">
        <v>33.200000000000003</v>
      </c>
      <c r="L90" s="69">
        <v>3.08</v>
      </c>
      <c r="M90" s="69">
        <v>2010</v>
      </c>
      <c r="N90" s="69">
        <v>0.75</v>
      </c>
      <c r="O90" s="69">
        <v>634</v>
      </c>
      <c r="P90" s="69">
        <v>749</v>
      </c>
      <c r="Q90" s="69">
        <v>254</v>
      </c>
      <c r="R90" s="69">
        <v>72</v>
      </c>
      <c r="S90" s="69">
        <v>4.57</v>
      </c>
      <c r="T90" s="69">
        <v>1.02</v>
      </c>
      <c r="U90" s="69">
        <v>68.7</v>
      </c>
      <c r="V90" s="69">
        <v>6.17</v>
      </c>
      <c r="W90" s="68">
        <f t="shared" si="17"/>
        <v>3574.6439999999998</v>
      </c>
      <c r="X90" s="68">
        <f t="shared" si="18"/>
        <v>20.31429</v>
      </c>
      <c r="Y90" s="68">
        <f t="shared" si="19"/>
        <v>8.5305099999999996</v>
      </c>
      <c r="Z90" s="68">
        <f t="shared" si="20"/>
        <v>19.742194999999999</v>
      </c>
      <c r="AA90" s="68">
        <f t="shared" si="21"/>
        <v>38.266320000000007</v>
      </c>
      <c r="AB90" s="68">
        <f t="shared" si="22"/>
        <v>3.5281400000000001</v>
      </c>
      <c r="AC90" s="68">
        <f t="shared" si="23"/>
        <v>2357.328</v>
      </c>
      <c r="AD90" s="68">
        <f t="shared" si="24"/>
        <v>0.85282499999999994</v>
      </c>
      <c r="AE90" s="68">
        <f t="shared" si="25"/>
        <v>873.63360000000011</v>
      </c>
      <c r="AF90" s="68">
        <f t="shared" si="26"/>
        <v>306.88279999999997</v>
      </c>
      <c r="AG90" s="68">
        <f t="shared" si="27"/>
        <v>83.491199999999992</v>
      </c>
      <c r="AH90" s="68">
        <f t="shared" si="28"/>
        <v>5.3752339999999998</v>
      </c>
      <c r="AI90" s="68">
        <f t="shared" si="29"/>
        <v>1.1649419999999999</v>
      </c>
      <c r="AJ90" s="68">
        <f t="shared" si="30"/>
        <v>87.242130000000003</v>
      </c>
      <c r="AK90" s="68">
        <f t="shared" si="31"/>
        <v>7.025779</v>
      </c>
      <c r="AL90" s="85">
        <f t="shared" si="32"/>
        <v>906.93700000000001</v>
      </c>
      <c r="AM90" s="86">
        <f t="shared" si="33"/>
        <v>7388.0219649999999</v>
      </c>
    </row>
    <row r="91" spans="1:39" x14ac:dyDescent="0.2">
      <c r="A91" s="65" t="s">
        <v>75</v>
      </c>
      <c r="B91" s="66">
        <v>88</v>
      </c>
      <c r="C91" s="66">
        <v>89</v>
      </c>
      <c r="D91" s="67" t="s">
        <v>205</v>
      </c>
      <c r="E91" s="67" t="s">
        <v>77</v>
      </c>
      <c r="F91" s="68">
        <v>990042</v>
      </c>
      <c r="G91" s="69">
        <v>7130</v>
      </c>
      <c r="H91" s="69">
        <v>32.1</v>
      </c>
      <c r="I91" s="69">
        <v>11.8</v>
      </c>
      <c r="J91" s="69">
        <v>36</v>
      </c>
      <c r="K91" s="69">
        <v>67.900000000000006</v>
      </c>
      <c r="L91" s="69">
        <v>5</v>
      </c>
      <c r="M91" s="69">
        <v>5250</v>
      </c>
      <c r="N91" s="69">
        <v>1.25</v>
      </c>
      <c r="O91" s="69">
        <v>598</v>
      </c>
      <c r="P91" s="69">
        <v>1685</v>
      </c>
      <c r="Q91" s="69">
        <v>593</v>
      </c>
      <c r="R91" s="69">
        <v>149.5</v>
      </c>
      <c r="S91" s="69">
        <v>9.35</v>
      </c>
      <c r="T91" s="69">
        <v>1.5</v>
      </c>
      <c r="U91" s="69">
        <v>115.5</v>
      </c>
      <c r="V91" s="69">
        <v>8.8699999999999992</v>
      </c>
      <c r="W91" s="68">
        <f t="shared" si="17"/>
        <v>8758.4920000000002</v>
      </c>
      <c r="X91" s="68">
        <f t="shared" si="18"/>
        <v>36.841169999999998</v>
      </c>
      <c r="Y91" s="68">
        <f t="shared" si="19"/>
        <v>13.4933</v>
      </c>
      <c r="Z91" s="68">
        <f t="shared" si="20"/>
        <v>41.684399999999997</v>
      </c>
      <c r="AA91" s="68">
        <f t="shared" si="21"/>
        <v>78.261540000000011</v>
      </c>
      <c r="AB91" s="68">
        <f t="shared" si="22"/>
        <v>5.7275</v>
      </c>
      <c r="AC91" s="68">
        <f t="shared" si="23"/>
        <v>6157.2000000000007</v>
      </c>
      <c r="AD91" s="68">
        <f t="shared" si="24"/>
        <v>1.4213750000000001</v>
      </c>
      <c r="AE91" s="68">
        <f t="shared" si="25"/>
        <v>1965.3840000000002</v>
      </c>
      <c r="AF91" s="68">
        <f t="shared" si="26"/>
        <v>716.46259999999995</v>
      </c>
      <c r="AG91" s="68">
        <f t="shared" si="27"/>
        <v>173.36019999999999</v>
      </c>
      <c r="AH91" s="68">
        <f t="shared" si="28"/>
        <v>10.997469999999998</v>
      </c>
      <c r="AI91" s="68">
        <f t="shared" si="29"/>
        <v>1.7131499999999997</v>
      </c>
      <c r="AJ91" s="68">
        <f t="shared" si="30"/>
        <v>146.67345</v>
      </c>
      <c r="AK91" s="68">
        <f t="shared" si="31"/>
        <v>10.100268999999999</v>
      </c>
      <c r="AL91" s="85">
        <f t="shared" si="32"/>
        <v>855.43900000000008</v>
      </c>
      <c r="AM91" s="86">
        <f t="shared" si="33"/>
        <v>18117.812423999996</v>
      </c>
    </row>
    <row r="92" spans="1:39" x14ac:dyDescent="0.2">
      <c r="A92" s="65" t="s">
        <v>75</v>
      </c>
      <c r="B92" s="66">
        <v>89</v>
      </c>
      <c r="C92" s="66">
        <v>90</v>
      </c>
      <c r="D92" s="67" t="s">
        <v>206</v>
      </c>
      <c r="E92" s="67" t="s">
        <v>77</v>
      </c>
      <c r="F92" s="68">
        <v>990042</v>
      </c>
      <c r="G92" s="69">
        <v>3500</v>
      </c>
      <c r="H92" s="69">
        <v>15.65</v>
      </c>
      <c r="I92" s="69">
        <v>6.76</v>
      </c>
      <c r="J92" s="69">
        <v>15.35</v>
      </c>
      <c r="K92" s="69">
        <v>30.9</v>
      </c>
      <c r="L92" s="69">
        <v>2.83</v>
      </c>
      <c r="M92" s="69">
        <v>2510</v>
      </c>
      <c r="N92" s="69">
        <v>0.78</v>
      </c>
      <c r="O92" s="69">
        <v>321</v>
      </c>
      <c r="P92" s="69">
        <v>812</v>
      </c>
      <c r="Q92" s="69">
        <v>287</v>
      </c>
      <c r="R92" s="69">
        <v>67.2</v>
      </c>
      <c r="S92" s="69">
        <v>4.3600000000000003</v>
      </c>
      <c r="T92" s="69">
        <v>0.92</v>
      </c>
      <c r="U92" s="69">
        <v>64.900000000000006</v>
      </c>
      <c r="V92" s="69">
        <v>5.86</v>
      </c>
      <c r="W92" s="68">
        <f t="shared" si="17"/>
        <v>4299.3999999999996</v>
      </c>
      <c r="X92" s="68">
        <f t="shared" si="18"/>
        <v>17.961504999999999</v>
      </c>
      <c r="Y92" s="68">
        <f t="shared" si="19"/>
        <v>7.7300599999999999</v>
      </c>
      <c r="Z92" s="68">
        <f t="shared" si="20"/>
        <v>17.773764999999997</v>
      </c>
      <c r="AA92" s="68">
        <f t="shared" si="21"/>
        <v>35.615340000000003</v>
      </c>
      <c r="AB92" s="68">
        <f t="shared" si="22"/>
        <v>3.241765</v>
      </c>
      <c r="AC92" s="68">
        <f t="shared" si="23"/>
        <v>2943.7280000000001</v>
      </c>
      <c r="AD92" s="68">
        <f t="shared" si="24"/>
        <v>0.886938</v>
      </c>
      <c r="AE92" s="68">
        <f t="shared" si="25"/>
        <v>947.11680000000013</v>
      </c>
      <c r="AF92" s="68">
        <f t="shared" si="26"/>
        <v>346.7534</v>
      </c>
      <c r="AG92" s="68">
        <f t="shared" si="27"/>
        <v>77.925120000000007</v>
      </c>
      <c r="AH92" s="68">
        <f t="shared" si="28"/>
        <v>5.1282319999999997</v>
      </c>
      <c r="AI92" s="68">
        <f t="shared" si="29"/>
        <v>1.050732</v>
      </c>
      <c r="AJ92" s="68">
        <f t="shared" si="30"/>
        <v>82.416510000000002</v>
      </c>
      <c r="AK92" s="68">
        <f t="shared" si="31"/>
        <v>6.6727820000000007</v>
      </c>
      <c r="AL92" s="85">
        <f t="shared" si="32"/>
        <v>459.19050000000004</v>
      </c>
      <c r="AM92" s="86">
        <f t="shared" si="33"/>
        <v>8793.4009489999971</v>
      </c>
    </row>
    <row r="93" spans="1:39" x14ac:dyDescent="0.2">
      <c r="A93" s="65" t="s">
        <v>75</v>
      </c>
      <c r="B93" s="66">
        <v>90</v>
      </c>
      <c r="C93" s="66">
        <v>91</v>
      </c>
      <c r="D93" s="67" t="s">
        <v>207</v>
      </c>
      <c r="E93" s="67" t="s">
        <v>77</v>
      </c>
      <c r="F93" s="68">
        <v>990042</v>
      </c>
      <c r="G93" s="69">
        <v>2510</v>
      </c>
      <c r="H93" s="69">
        <v>24.2</v>
      </c>
      <c r="I93" s="69">
        <v>10.25</v>
      </c>
      <c r="J93" s="69">
        <v>19.350000000000001</v>
      </c>
      <c r="K93" s="69">
        <v>41.7</v>
      </c>
      <c r="L93" s="69">
        <v>4.28</v>
      </c>
      <c r="M93" s="69">
        <v>1635</v>
      </c>
      <c r="N93" s="69">
        <v>0.98</v>
      </c>
      <c r="O93" s="69">
        <v>474</v>
      </c>
      <c r="P93" s="69">
        <v>686</v>
      </c>
      <c r="Q93" s="69">
        <v>224</v>
      </c>
      <c r="R93" s="69">
        <v>78.099999999999994</v>
      </c>
      <c r="S93" s="69">
        <v>5.67</v>
      </c>
      <c r="T93" s="69">
        <v>1.26</v>
      </c>
      <c r="U93" s="69">
        <v>103</v>
      </c>
      <c r="V93" s="69">
        <v>7.45</v>
      </c>
      <c r="W93" s="68">
        <f t="shared" si="17"/>
        <v>3083.2839999999997</v>
      </c>
      <c r="X93" s="68">
        <f t="shared" si="18"/>
        <v>27.774339999999999</v>
      </c>
      <c r="Y93" s="68">
        <f t="shared" si="19"/>
        <v>11.720874999999999</v>
      </c>
      <c r="Z93" s="68">
        <f t="shared" si="20"/>
        <v>22.405365</v>
      </c>
      <c r="AA93" s="68">
        <f t="shared" si="21"/>
        <v>48.063420000000008</v>
      </c>
      <c r="AB93" s="68">
        <f t="shared" si="22"/>
        <v>4.9027400000000005</v>
      </c>
      <c r="AC93" s="68">
        <f t="shared" si="23"/>
        <v>1917.528</v>
      </c>
      <c r="AD93" s="68">
        <f t="shared" si="24"/>
        <v>1.114358</v>
      </c>
      <c r="AE93" s="68">
        <f t="shared" si="25"/>
        <v>800.1504000000001</v>
      </c>
      <c r="AF93" s="68">
        <f t="shared" si="26"/>
        <v>270.63679999999999</v>
      </c>
      <c r="AG93" s="68">
        <f t="shared" si="27"/>
        <v>90.564759999999993</v>
      </c>
      <c r="AH93" s="68">
        <f t="shared" si="28"/>
        <v>6.6690539999999991</v>
      </c>
      <c r="AI93" s="68">
        <f t="shared" si="29"/>
        <v>1.4390459999999998</v>
      </c>
      <c r="AJ93" s="68">
        <f t="shared" si="30"/>
        <v>130.7997</v>
      </c>
      <c r="AK93" s="68">
        <f t="shared" si="31"/>
        <v>8.483315000000001</v>
      </c>
      <c r="AL93" s="85">
        <f t="shared" si="32"/>
        <v>678.05700000000002</v>
      </c>
      <c r="AM93" s="86">
        <f t="shared" si="33"/>
        <v>6425.5361730000004</v>
      </c>
    </row>
    <row r="94" spans="1:39" x14ac:dyDescent="0.2">
      <c r="A94" s="65" t="s">
        <v>75</v>
      </c>
      <c r="B94" s="66">
        <v>91</v>
      </c>
      <c r="C94" s="66">
        <v>92</v>
      </c>
      <c r="D94" s="67" t="s">
        <v>208</v>
      </c>
      <c r="E94" s="67" t="s">
        <v>77</v>
      </c>
      <c r="F94" s="68">
        <v>990042</v>
      </c>
      <c r="G94" s="69">
        <v>4460</v>
      </c>
      <c r="H94" s="69">
        <v>17.45</v>
      </c>
      <c r="I94" s="69">
        <v>6.05</v>
      </c>
      <c r="J94" s="69">
        <v>21.8</v>
      </c>
      <c r="K94" s="69">
        <v>40.299999999999997</v>
      </c>
      <c r="L94" s="69">
        <v>2.68</v>
      </c>
      <c r="M94" s="69">
        <v>3250</v>
      </c>
      <c r="N94" s="69">
        <v>0.63</v>
      </c>
      <c r="O94" s="69">
        <v>889</v>
      </c>
      <c r="P94" s="69">
        <v>1050</v>
      </c>
      <c r="Q94" s="69">
        <v>369</v>
      </c>
      <c r="R94" s="69">
        <v>92.2</v>
      </c>
      <c r="S94" s="69">
        <v>5.28</v>
      </c>
      <c r="T94" s="69">
        <v>0.77</v>
      </c>
      <c r="U94" s="69">
        <v>56.6</v>
      </c>
      <c r="V94" s="69">
        <v>4.8099999999999996</v>
      </c>
      <c r="W94" s="68">
        <f t="shared" si="17"/>
        <v>5478.6639999999998</v>
      </c>
      <c r="X94" s="68">
        <f t="shared" si="18"/>
        <v>20.027365</v>
      </c>
      <c r="Y94" s="68">
        <f t="shared" si="19"/>
        <v>6.9181749999999997</v>
      </c>
      <c r="Z94" s="68">
        <f t="shared" si="20"/>
        <v>25.24222</v>
      </c>
      <c r="AA94" s="68">
        <f t="shared" si="21"/>
        <v>46.449779999999997</v>
      </c>
      <c r="AB94" s="68">
        <f t="shared" si="22"/>
        <v>3.0699399999999999</v>
      </c>
      <c r="AC94" s="68">
        <f t="shared" si="23"/>
        <v>3811.6000000000004</v>
      </c>
      <c r="AD94" s="68">
        <f t="shared" si="24"/>
        <v>0.71637300000000004</v>
      </c>
      <c r="AE94" s="68">
        <f t="shared" si="25"/>
        <v>1224.72</v>
      </c>
      <c r="AF94" s="68">
        <f t="shared" si="26"/>
        <v>445.82579999999996</v>
      </c>
      <c r="AG94" s="68">
        <f t="shared" si="27"/>
        <v>106.91512</v>
      </c>
      <c r="AH94" s="68">
        <f t="shared" si="28"/>
        <v>6.2103359999999999</v>
      </c>
      <c r="AI94" s="68">
        <f t="shared" si="29"/>
        <v>0.87941699999999989</v>
      </c>
      <c r="AJ94" s="68">
        <f t="shared" si="30"/>
        <v>71.876339999999999</v>
      </c>
      <c r="AK94" s="68">
        <f t="shared" si="31"/>
        <v>5.4771469999999995</v>
      </c>
      <c r="AL94" s="87">
        <f t="shared" si="32"/>
        <v>1271.7145</v>
      </c>
      <c r="AM94" s="88">
        <f t="shared" si="33"/>
        <v>11254.592012999999</v>
      </c>
    </row>
    <row r="95" spans="1:39" x14ac:dyDescent="0.2">
      <c r="A95" s="65" t="s">
        <v>75</v>
      </c>
      <c r="B95" s="66">
        <v>92</v>
      </c>
      <c r="C95" s="66">
        <v>93</v>
      </c>
      <c r="D95" s="67" t="s">
        <v>209</v>
      </c>
      <c r="E95" s="67" t="s">
        <v>77</v>
      </c>
      <c r="F95" s="68">
        <v>990042</v>
      </c>
      <c r="G95" s="69">
        <v>6080</v>
      </c>
      <c r="H95" s="69">
        <v>20.5</v>
      </c>
      <c r="I95" s="69">
        <v>8.0299999999999994</v>
      </c>
      <c r="J95" s="69">
        <v>25.8</v>
      </c>
      <c r="K95" s="69">
        <v>47.4</v>
      </c>
      <c r="L95" s="69">
        <v>3.51</v>
      </c>
      <c r="M95" s="69">
        <v>4410</v>
      </c>
      <c r="N95" s="69">
        <v>0.99</v>
      </c>
      <c r="O95" s="69">
        <v>370</v>
      </c>
      <c r="P95" s="69">
        <v>1395</v>
      </c>
      <c r="Q95" s="69">
        <v>496</v>
      </c>
      <c r="R95" s="69">
        <v>116.5</v>
      </c>
      <c r="S95" s="69">
        <v>6.37</v>
      </c>
      <c r="T95" s="69">
        <v>0.96</v>
      </c>
      <c r="U95" s="69">
        <v>75.099999999999994</v>
      </c>
      <c r="V95" s="69">
        <v>7.19</v>
      </c>
      <c r="W95" s="68">
        <f t="shared" si="17"/>
        <v>7468.6719999999996</v>
      </c>
      <c r="X95" s="68">
        <f t="shared" si="18"/>
        <v>23.527849999999997</v>
      </c>
      <c r="Y95" s="68">
        <f t="shared" si="19"/>
        <v>9.1823049999999995</v>
      </c>
      <c r="Z95" s="68">
        <f t="shared" si="20"/>
        <v>29.873819999999998</v>
      </c>
      <c r="AA95" s="68">
        <f t="shared" si="21"/>
        <v>54.633240000000001</v>
      </c>
      <c r="AB95" s="68">
        <f t="shared" si="22"/>
        <v>4.0207049999999995</v>
      </c>
      <c r="AC95" s="68">
        <f t="shared" si="23"/>
        <v>5172.0480000000007</v>
      </c>
      <c r="AD95" s="68">
        <f t="shared" si="24"/>
        <v>1.125729</v>
      </c>
      <c r="AE95" s="68">
        <f t="shared" si="25"/>
        <v>1627.1280000000002</v>
      </c>
      <c r="AF95" s="68">
        <f t="shared" si="26"/>
        <v>599.2672</v>
      </c>
      <c r="AG95" s="68">
        <f t="shared" si="27"/>
        <v>135.0934</v>
      </c>
      <c r="AH95" s="68">
        <f t="shared" si="28"/>
        <v>7.492394</v>
      </c>
      <c r="AI95" s="68">
        <f t="shared" si="29"/>
        <v>1.0964159999999998</v>
      </c>
      <c r="AJ95" s="68">
        <f t="shared" si="30"/>
        <v>95.369489999999999</v>
      </c>
      <c r="AK95" s="68">
        <f t="shared" si="31"/>
        <v>8.1872530000000001</v>
      </c>
      <c r="AL95" s="87">
        <f t="shared" si="32"/>
        <v>529.28500000000008</v>
      </c>
      <c r="AM95" s="88">
        <f t="shared" si="33"/>
        <v>15236.717802000001</v>
      </c>
    </row>
    <row r="96" spans="1:39" x14ac:dyDescent="0.2">
      <c r="A96" s="65" t="s">
        <v>75</v>
      </c>
      <c r="B96" s="66">
        <v>93</v>
      </c>
      <c r="C96" s="66">
        <v>94</v>
      </c>
      <c r="D96" s="67" t="s">
        <v>210</v>
      </c>
      <c r="E96" s="67" t="s">
        <v>77</v>
      </c>
      <c r="F96" s="68">
        <v>990042</v>
      </c>
      <c r="G96" s="69">
        <v>4800</v>
      </c>
      <c r="H96" s="69">
        <v>23.4</v>
      </c>
      <c r="I96" s="69">
        <v>9.17</v>
      </c>
      <c r="J96" s="69">
        <v>29</v>
      </c>
      <c r="K96" s="69">
        <v>52.5</v>
      </c>
      <c r="L96" s="69">
        <v>3.8</v>
      </c>
      <c r="M96" s="69">
        <v>3100</v>
      </c>
      <c r="N96" s="69">
        <v>1.1399999999999999</v>
      </c>
      <c r="O96" s="69">
        <v>349</v>
      </c>
      <c r="P96" s="69">
        <v>1320</v>
      </c>
      <c r="Q96" s="69">
        <v>434</v>
      </c>
      <c r="R96" s="69">
        <v>118.5</v>
      </c>
      <c r="S96" s="69">
        <v>6.78</v>
      </c>
      <c r="T96" s="69">
        <v>1.1000000000000001</v>
      </c>
      <c r="U96" s="69">
        <v>82.9</v>
      </c>
      <c r="V96" s="69">
        <v>6.93</v>
      </c>
      <c r="W96" s="68">
        <f t="shared" si="17"/>
        <v>5896.32</v>
      </c>
      <c r="X96" s="68">
        <f t="shared" si="18"/>
        <v>26.856179999999998</v>
      </c>
      <c r="Y96" s="68">
        <f t="shared" si="19"/>
        <v>10.485894999999999</v>
      </c>
      <c r="Z96" s="68">
        <f t="shared" si="20"/>
        <v>33.579099999999997</v>
      </c>
      <c r="AA96" s="68">
        <f t="shared" si="21"/>
        <v>60.511500000000005</v>
      </c>
      <c r="AB96" s="68">
        <f t="shared" si="22"/>
        <v>4.3529</v>
      </c>
      <c r="AC96" s="68">
        <f t="shared" si="23"/>
        <v>3635.6800000000003</v>
      </c>
      <c r="AD96" s="68">
        <f t="shared" si="24"/>
        <v>1.2962939999999998</v>
      </c>
      <c r="AE96" s="68">
        <f t="shared" si="25"/>
        <v>1539.6480000000001</v>
      </c>
      <c r="AF96" s="68">
        <f t="shared" si="26"/>
        <v>524.35879999999997</v>
      </c>
      <c r="AG96" s="68">
        <f t="shared" si="27"/>
        <v>137.4126</v>
      </c>
      <c r="AH96" s="68">
        <f t="shared" si="28"/>
        <v>7.9746359999999994</v>
      </c>
      <c r="AI96" s="68">
        <f t="shared" si="29"/>
        <v>1.25631</v>
      </c>
      <c r="AJ96" s="68">
        <f t="shared" si="30"/>
        <v>105.27471000000001</v>
      </c>
      <c r="AK96" s="68">
        <f t="shared" si="31"/>
        <v>7.8911910000000001</v>
      </c>
      <c r="AL96" s="87">
        <f t="shared" si="32"/>
        <v>499.24450000000002</v>
      </c>
      <c r="AM96" s="88">
        <f t="shared" si="33"/>
        <v>11992.898116</v>
      </c>
    </row>
    <row r="97" spans="1:44" x14ac:dyDescent="0.2">
      <c r="A97" s="65" t="s">
        <v>75</v>
      </c>
      <c r="B97" s="66">
        <v>94</v>
      </c>
      <c r="C97" s="66">
        <v>95</v>
      </c>
      <c r="D97" s="67" t="s">
        <v>211</v>
      </c>
      <c r="E97" s="67" t="s">
        <v>77</v>
      </c>
      <c r="F97" s="68">
        <v>990042</v>
      </c>
      <c r="G97" s="69">
        <v>3720</v>
      </c>
      <c r="H97" s="69">
        <v>20.399999999999999</v>
      </c>
      <c r="I97" s="69">
        <v>8.16</v>
      </c>
      <c r="J97" s="69">
        <v>21.8</v>
      </c>
      <c r="K97" s="69">
        <v>43.4</v>
      </c>
      <c r="L97" s="69">
        <v>3.23</v>
      </c>
      <c r="M97" s="69">
        <v>2600</v>
      </c>
      <c r="N97" s="69">
        <v>0.94</v>
      </c>
      <c r="O97" s="69">
        <v>553</v>
      </c>
      <c r="P97" s="69">
        <v>949</v>
      </c>
      <c r="Q97" s="69">
        <v>322</v>
      </c>
      <c r="R97" s="69">
        <v>93.4</v>
      </c>
      <c r="S97" s="69">
        <v>5.5</v>
      </c>
      <c r="T97" s="69">
        <v>0.99</v>
      </c>
      <c r="U97" s="69">
        <v>75.900000000000006</v>
      </c>
      <c r="V97" s="69">
        <v>6.65</v>
      </c>
      <c r="W97" s="68">
        <f t="shared" si="17"/>
        <v>4569.6480000000001</v>
      </c>
      <c r="X97" s="68">
        <f t="shared" si="18"/>
        <v>23.413079999999997</v>
      </c>
      <c r="Y97" s="68">
        <f t="shared" si="19"/>
        <v>9.3309599999999993</v>
      </c>
      <c r="Z97" s="68">
        <f t="shared" si="20"/>
        <v>25.24222</v>
      </c>
      <c r="AA97" s="68">
        <f t="shared" si="21"/>
        <v>50.022840000000002</v>
      </c>
      <c r="AB97" s="68">
        <f t="shared" si="22"/>
        <v>3.6999649999999997</v>
      </c>
      <c r="AC97" s="68">
        <f t="shared" si="23"/>
        <v>3049.28</v>
      </c>
      <c r="AD97" s="68">
        <f t="shared" si="24"/>
        <v>1.0688739999999999</v>
      </c>
      <c r="AE97" s="68">
        <f t="shared" si="25"/>
        <v>1106.9136000000001</v>
      </c>
      <c r="AF97" s="68">
        <f t="shared" si="26"/>
        <v>389.04039999999998</v>
      </c>
      <c r="AG97" s="68">
        <f t="shared" si="27"/>
        <v>108.30664</v>
      </c>
      <c r="AH97" s="68">
        <f t="shared" si="28"/>
        <v>6.4690999999999992</v>
      </c>
      <c r="AI97" s="68">
        <f t="shared" si="29"/>
        <v>1.130679</v>
      </c>
      <c r="AJ97" s="68">
        <f t="shared" si="30"/>
        <v>96.385410000000007</v>
      </c>
      <c r="AK97" s="68">
        <f t="shared" si="31"/>
        <v>7.5723550000000008</v>
      </c>
      <c r="AL97" s="87">
        <f t="shared" si="32"/>
        <v>791.06650000000002</v>
      </c>
      <c r="AM97" s="88">
        <f t="shared" si="33"/>
        <v>9447.5241230000029</v>
      </c>
    </row>
    <row r="98" spans="1:44" x14ac:dyDescent="0.2">
      <c r="A98" s="65" t="s">
        <v>75</v>
      </c>
      <c r="B98" s="66">
        <v>95</v>
      </c>
      <c r="C98" s="66">
        <v>96</v>
      </c>
      <c r="D98" s="67" t="s">
        <v>212</v>
      </c>
      <c r="E98" s="67" t="s">
        <v>77</v>
      </c>
      <c r="F98" s="68">
        <v>990042</v>
      </c>
      <c r="G98" s="69">
        <v>6300</v>
      </c>
      <c r="H98" s="69">
        <v>28.3</v>
      </c>
      <c r="I98" s="69">
        <v>10.45</v>
      </c>
      <c r="J98" s="69">
        <v>35.700000000000003</v>
      </c>
      <c r="K98" s="69">
        <v>68.5</v>
      </c>
      <c r="L98" s="69">
        <v>4.55</v>
      </c>
      <c r="M98" s="69">
        <v>4370</v>
      </c>
      <c r="N98" s="69">
        <v>1.1599999999999999</v>
      </c>
      <c r="O98" s="69">
        <v>542</v>
      </c>
      <c r="P98" s="69">
        <v>1695</v>
      </c>
      <c r="Q98" s="69">
        <v>570</v>
      </c>
      <c r="R98" s="69">
        <v>155</v>
      </c>
      <c r="S98" s="69">
        <v>8.5399999999999991</v>
      </c>
      <c r="T98" s="69">
        <v>1.32</v>
      </c>
      <c r="U98" s="69">
        <v>100.5</v>
      </c>
      <c r="V98" s="69">
        <v>7.78</v>
      </c>
      <c r="W98" s="68">
        <f t="shared" si="17"/>
        <v>7738.9199999999992</v>
      </c>
      <c r="X98" s="68">
        <f t="shared" si="18"/>
        <v>32.479909999999997</v>
      </c>
      <c r="Y98" s="68">
        <f t="shared" si="19"/>
        <v>11.949574999999999</v>
      </c>
      <c r="Z98" s="68">
        <f t="shared" si="20"/>
        <v>41.337029999999999</v>
      </c>
      <c r="AA98" s="68">
        <f t="shared" si="21"/>
        <v>78.953100000000006</v>
      </c>
      <c r="AB98" s="68">
        <f t="shared" si="22"/>
        <v>5.2120249999999997</v>
      </c>
      <c r="AC98" s="68">
        <f t="shared" si="23"/>
        <v>5125.1360000000004</v>
      </c>
      <c r="AD98" s="68">
        <f t="shared" si="24"/>
        <v>1.3190359999999999</v>
      </c>
      <c r="AE98" s="68">
        <f t="shared" si="25"/>
        <v>1977.0480000000002</v>
      </c>
      <c r="AF98" s="68">
        <f t="shared" si="26"/>
        <v>688.67399999999998</v>
      </c>
      <c r="AG98" s="68">
        <f t="shared" si="27"/>
        <v>179.738</v>
      </c>
      <c r="AH98" s="68">
        <f t="shared" si="28"/>
        <v>10.044747999999998</v>
      </c>
      <c r="AI98" s="68">
        <f t="shared" si="29"/>
        <v>1.5075719999999999</v>
      </c>
      <c r="AJ98" s="68">
        <f t="shared" si="30"/>
        <v>127.62495</v>
      </c>
      <c r="AK98" s="68">
        <f t="shared" si="31"/>
        <v>8.8590860000000013</v>
      </c>
      <c r="AL98" s="87">
        <f t="shared" si="32"/>
        <v>775.33100000000002</v>
      </c>
      <c r="AM98" s="88">
        <f t="shared" si="33"/>
        <v>16028.803032000002</v>
      </c>
      <c r="AN98" s="73"/>
      <c r="AO98" s="73"/>
      <c r="AP98" s="73"/>
      <c r="AQ98" s="73"/>
      <c r="AR98" s="73"/>
    </row>
    <row r="99" spans="1:44" x14ac:dyDescent="0.2">
      <c r="A99" s="65" t="s">
        <v>75</v>
      </c>
      <c r="B99" s="66">
        <v>96</v>
      </c>
      <c r="C99" s="66">
        <v>97</v>
      </c>
      <c r="D99" s="67" t="s">
        <v>214</v>
      </c>
      <c r="E99" s="67" t="s">
        <v>77</v>
      </c>
      <c r="F99" s="68">
        <v>990042</v>
      </c>
      <c r="G99" s="69">
        <v>9530</v>
      </c>
      <c r="H99" s="69">
        <v>49.8</v>
      </c>
      <c r="I99" s="69">
        <v>17.600000000000001</v>
      </c>
      <c r="J99" s="69">
        <v>56.3</v>
      </c>
      <c r="K99" s="69">
        <v>107</v>
      </c>
      <c r="L99" s="69">
        <v>7.69</v>
      </c>
      <c r="M99" s="69">
        <v>6660</v>
      </c>
      <c r="N99" s="69">
        <v>1.76</v>
      </c>
      <c r="O99" s="69">
        <v>749</v>
      </c>
      <c r="P99" s="69">
        <v>2540</v>
      </c>
      <c r="Q99" s="69">
        <v>877</v>
      </c>
      <c r="R99" s="69">
        <v>234</v>
      </c>
      <c r="S99" s="69">
        <v>13.25</v>
      </c>
      <c r="T99" s="69">
        <v>2.2200000000000002</v>
      </c>
      <c r="U99" s="69">
        <v>166</v>
      </c>
      <c r="V99" s="69">
        <v>13.55</v>
      </c>
      <c r="W99" s="68">
        <f t="shared" si="17"/>
        <v>11706.652</v>
      </c>
      <c r="X99" s="68">
        <f t="shared" si="18"/>
        <v>57.155459999999991</v>
      </c>
      <c r="Y99" s="68">
        <f t="shared" si="19"/>
        <v>20.125600000000002</v>
      </c>
      <c r="Z99" s="68">
        <f t="shared" si="20"/>
        <v>65.189769999999996</v>
      </c>
      <c r="AA99" s="68">
        <f t="shared" si="21"/>
        <v>123.32820000000001</v>
      </c>
      <c r="AB99" s="68">
        <f t="shared" si="22"/>
        <v>8.8088949999999997</v>
      </c>
      <c r="AC99" s="68">
        <f t="shared" si="23"/>
        <v>7810.8480000000009</v>
      </c>
      <c r="AD99" s="68">
        <f t="shared" si="24"/>
        <v>2.001296</v>
      </c>
      <c r="AE99" s="68">
        <f t="shared" si="25"/>
        <v>2962.6560000000004</v>
      </c>
      <c r="AF99" s="68">
        <f t="shared" si="26"/>
        <v>1059.5914</v>
      </c>
      <c r="AG99" s="68">
        <f t="shared" si="27"/>
        <v>271.34640000000002</v>
      </c>
      <c r="AH99" s="68">
        <f t="shared" si="28"/>
        <v>15.584649999999998</v>
      </c>
      <c r="AI99" s="68">
        <f t="shared" si="29"/>
        <v>2.5354619999999999</v>
      </c>
      <c r="AJ99" s="68">
        <f t="shared" si="30"/>
        <v>210.80340000000001</v>
      </c>
      <c r="AK99" s="68">
        <f t="shared" si="31"/>
        <v>15.429385000000002</v>
      </c>
      <c r="AL99" s="87">
        <f t="shared" si="32"/>
        <v>1071.4445000000001</v>
      </c>
      <c r="AM99" s="88">
        <f t="shared" si="33"/>
        <v>24332.055917999998</v>
      </c>
    </row>
    <row r="100" spans="1:44" x14ac:dyDescent="0.2">
      <c r="A100" s="65" t="s">
        <v>75</v>
      </c>
      <c r="B100" s="66">
        <v>97</v>
      </c>
      <c r="C100" s="66">
        <v>98</v>
      </c>
      <c r="D100" s="67" t="s">
        <v>215</v>
      </c>
      <c r="E100" s="67" t="s">
        <v>77</v>
      </c>
      <c r="F100" s="68">
        <v>990042</v>
      </c>
      <c r="G100" s="70">
        <v>20200</v>
      </c>
      <c r="H100" s="69">
        <v>99.8</v>
      </c>
      <c r="I100" s="69">
        <v>37.700000000000003</v>
      </c>
      <c r="J100" s="69">
        <v>109</v>
      </c>
      <c r="K100" s="69">
        <v>211</v>
      </c>
      <c r="L100" s="69">
        <v>16</v>
      </c>
      <c r="M100" s="70">
        <v>13600</v>
      </c>
      <c r="N100" s="69">
        <v>3.86</v>
      </c>
      <c r="O100" s="70">
        <v>3560</v>
      </c>
      <c r="P100" s="69">
        <v>4830</v>
      </c>
      <c r="Q100" s="70">
        <v>1710</v>
      </c>
      <c r="R100" s="69">
        <v>436</v>
      </c>
      <c r="S100" s="69">
        <v>28.2</v>
      </c>
      <c r="T100" s="69">
        <v>4.7699999999999996</v>
      </c>
      <c r="U100" s="69">
        <v>332</v>
      </c>
      <c r="V100" s="69">
        <v>29.2</v>
      </c>
      <c r="W100" s="68">
        <f t="shared" si="17"/>
        <v>24813.68</v>
      </c>
      <c r="X100" s="68">
        <f t="shared" si="18"/>
        <v>114.54046</v>
      </c>
      <c r="Y100" s="68">
        <f t="shared" si="19"/>
        <v>43.109950000000005</v>
      </c>
      <c r="Z100" s="68">
        <f t="shared" si="20"/>
        <v>126.21109999999999</v>
      </c>
      <c r="AA100" s="68">
        <f t="shared" si="21"/>
        <v>243.19860000000003</v>
      </c>
      <c r="AB100" s="68">
        <f t="shared" si="22"/>
        <v>18.327999999999999</v>
      </c>
      <c r="AC100" s="68">
        <f t="shared" si="23"/>
        <v>15950.080000000002</v>
      </c>
      <c r="AD100" s="68">
        <f t="shared" si="24"/>
        <v>4.3892059999999997</v>
      </c>
      <c r="AE100" s="68">
        <f t="shared" si="25"/>
        <v>5633.7120000000004</v>
      </c>
      <c r="AF100" s="68">
        <f t="shared" si="26"/>
        <v>2066.0219999999999</v>
      </c>
      <c r="AG100" s="68">
        <f t="shared" si="27"/>
        <v>505.5856</v>
      </c>
      <c r="AH100" s="68">
        <f t="shared" si="28"/>
        <v>33.168839999999996</v>
      </c>
      <c r="AI100" s="68">
        <f t="shared" si="29"/>
        <v>5.4478169999999988</v>
      </c>
      <c r="AJ100" s="68">
        <f t="shared" si="30"/>
        <v>421.60680000000002</v>
      </c>
      <c r="AK100" s="68">
        <f t="shared" si="31"/>
        <v>33.250039999999998</v>
      </c>
      <c r="AL100" s="87">
        <f t="shared" si="32"/>
        <v>5092.58</v>
      </c>
      <c r="AM100" s="88">
        <f t="shared" si="33"/>
        <v>50012.330412999996</v>
      </c>
    </row>
    <row r="101" spans="1:44" x14ac:dyDescent="0.2">
      <c r="A101" s="65" t="s">
        <v>75</v>
      </c>
      <c r="B101" s="66">
        <v>98</v>
      </c>
      <c r="C101" s="66">
        <v>99</v>
      </c>
      <c r="D101" s="67" t="s">
        <v>216</v>
      </c>
      <c r="E101" s="67" t="s">
        <v>77</v>
      </c>
      <c r="F101" s="68">
        <v>990042</v>
      </c>
      <c r="G101" s="70">
        <v>16300</v>
      </c>
      <c r="H101" s="69">
        <v>45.9</v>
      </c>
      <c r="I101" s="69">
        <v>14.8</v>
      </c>
      <c r="J101" s="69">
        <v>66.599999999999994</v>
      </c>
      <c r="K101" s="69">
        <v>123</v>
      </c>
      <c r="L101" s="69">
        <v>6.4</v>
      </c>
      <c r="M101" s="70">
        <v>11800</v>
      </c>
      <c r="N101" s="69">
        <v>1.77</v>
      </c>
      <c r="O101" s="69">
        <v>2160</v>
      </c>
      <c r="P101" s="69">
        <v>3830</v>
      </c>
      <c r="Q101" s="70">
        <v>1345</v>
      </c>
      <c r="R101" s="69">
        <v>295</v>
      </c>
      <c r="S101" s="69">
        <v>16.55</v>
      </c>
      <c r="T101" s="69">
        <v>1.86</v>
      </c>
      <c r="U101" s="69">
        <v>134.5</v>
      </c>
      <c r="V101" s="69">
        <v>12.1</v>
      </c>
      <c r="W101" s="68">
        <f t="shared" si="17"/>
        <v>20022.919999999998</v>
      </c>
      <c r="X101" s="68">
        <f t="shared" si="18"/>
        <v>52.679429999999996</v>
      </c>
      <c r="Y101" s="68">
        <f t="shared" si="19"/>
        <v>16.9238</v>
      </c>
      <c r="Z101" s="68">
        <f t="shared" si="20"/>
        <v>77.116139999999987</v>
      </c>
      <c r="AA101" s="68">
        <f t="shared" si="21"/>
        <v>141.7698</v>
      </c>
      <c r="AB101" s="68">
        <f t="shared" si="22"/>
        <v>7.3311999999999999</v>
      </c>
      <c r="AC101" s="68">
        <f t="shared" si="23"/>
        <v>13839.04</v>
      </c>
      <c r="AD101" s="68">
        <f t="shared" si="24"/>
        <v>2.012667</v>
      </c>
      <c r="AE101" s="68">
        <f t="shared" si="25"/>
        <v>4467.3120000000008</v>
      </c>
      <c r="AF101" s="68">
        <f t="shared" si="26"/>
        <v>1625.029</v>
      </c>
      <c r="AG101" s="68">
        <f t="shared" si="27"/>
        <v>342.08199999999999</v>
      </c>
      <c r="AH101" s="68">
        <f t="shared" si="28"/>
        <v>19.46611</v>
      </c>
      <c r="AI101" s="68">
        <f t="shared" si="29"/>
        <v>2.1243059999999998</v>
      </c>
      <c r="AJ101" s="68">
        <f t="shared" si="30"/>
        <v>170.80154999999999</v>
      </c>
      <c r="AK101" s="68">
        <f t="shared" si="31"/>
        <v>13.778270000000001</v>
      </c>
      <c r="AL101" s="87">
        <f t="shared" si="32"/>
        <v>3089.88</v>
      </c>
      <c r="AM101" s="88">
        <f t="shared" si="33"/>
        <v>40800.386272999996</v>
      </c>
    </row>
    <row r="102" spans="1:44" x14ac:dyDescent="0.2">
      <c r="A102" s="65" t="s">
        <v>75</v>
      </c>
      <c r="B102" s="66">
        <v>99</v>
      </c>
      <c r="C102" s="66">
        <v>100</v>
      </c>
      <c r="D102" s="67" t="s">
        <v>217</v>
      </c>
      <c r="E102" s="67" t="s">
        <v>77</v>
      </c>
      <c r="F102" s="68">
        <v>990042</v>
      </c>
      <c r="G102" s="70">
        <v>12400</v>
      </c>
      <c r="H102" s="69">
        <v>29.5</v>
      </c>
      <c r="I102" s="69">
        <v>10.4</v>
      </c>
      <c r="J102" s="69">
        <v>38.9</v>
      </c>
      <c r="K102" s="69">
        <v>74</v>
      </c>
      <c r="L102" s="69">
        <v>4.5999999999999996</v>
      </c>
      <c r="M102" s="69">
        <v>9960</v>
      </c>
      <c r="N102" s="69">
        <v>1.2</v>
      </c>
      <c r="O102" s="69">
        <v>2410</v>
      </c>
      <c r="P102" s="69">
        <v>2460</v>
      </c>
      <c r="Q102" s="69">
        <v>957</v>
      </c>
      <c r="R102" s="69">
        <v>184</v>
      </c>
      <c r="S102" s="69">
        <v>10.85</v>
      </c>
      <c r="T102" s="69">
        <v>1.26</v>
      </c>
      <c r="U102" s="69">
        <v>94.8</v>
      </c>
      <c r="V102" s="69">
        <v>8.59</v>
      </c>
      <c r="W102" s="68">
        <f t="shared" si="17"/>
        <v>15232.16</v>
      </c>
      <c r="X102" s="68">
        <f t="shared" si="18"/>
        <v>33.857149999999997</v>
      </c>
      <c r="Y102" s="68">
        <f t="shared" si="19"/>
        <v>11.8924</v>
      </c>
      <c r="Z102" s="68">
        <f t="shared" si="20"/>
        <v>45.042309999999993</v>
      </c>
      <c r="AA102" s="68">
        <f t="shared" si="21"/>
        <v>85.292400000000001</v>
      </c>
      <c r="AB102" s="68">
        <f t="shared" si="22"/>
        <v>5.2692999999999994</v>
      </c>
      <c r="AC102" s="68">
        <f t="shared" si="23"/>
        <v>11681.088</v>
      </c>
      <c r="AD102" s="68">
        <f t="shared" si="24"/>
        <v>1.36452</v>
      </c>
      <c r="AE102" s="68">
        <f t="shared" si="25"/>
        <v>2869.3440000000001</v>
      </c>
      <c r="AF102" s="68">
        <f t="shared" si="26"/>
        <v>1156.2474</v>
      </c>
      <c r="AG102" s="68">
        <f t="shared" si="27"/>
        <v>213.3664</v>
      </c>
      <c r="AH102" s="68">
        <f t="shared" si="28"/>
        <v>12.761769999999999</v>
      </c>
      <c r="AI102" s="68">
        <f t="shared" si="29"/>
        <v>1.4390459999999998</v>
      </c>
      <c r="AJ102" s="68">
        <f t="shared" si="30"/>
        <v>120.38652</v>
      </c>
      <c r="AK102" s="68">
        <f t="shared" si="31"/>
        <v>9.7814329999999998</v>
      </c>
      <c r="AL102" s="87">
        <f t="shared" si="32"/>
        <v>3447.5050000000001</v>
      </c>
      <c r="AM102" s="88">
        <f t="shared" si="33"/>
        <v>31479.292649000003</v>
      </c>
    </row>
    <row r="103" spans="1:44" x14ac:dyDescent="0.2">
      <c r="A103" s="65" t="s">
        <v>75</v>
      </c>
      <c r="B103" s="66">
        <v>100</v>
      </c>
      <c r="C103" s="66">
        <v>101</v>
      </c>
      <c r="D103" s="67" t="s">
        <v>218</v>
      </c>
      <c r="E103" s="67" t="s">
        <v>77</v>
      </c>
      <c r="F103" s="68">
        <v>990042</v>
      </c>
      <c r="G103" s="69">
        <v>5770</v>
      </c>
      <c r="H103" s="69">
        <v>20.100000000000001</v>
      </c>
      <c r="I103" s="69">
        <v>6.72</v>
      </c>
      <c r="J103" s="69">
        <v>30.5</v>
      </c>
      <c r="K103" s="69">
        <v>53.7</v>
      </c>
      <c r="L103" s="69">
        <v>2.78</v>
      </c>
      <c r="M103" s="69">
        <v>3610</v>
      </c>
      <c r="N103" s="69">
        <v>0.83</v>
      </c>
      <c r="O103" s="69">
        <v>836</v>
      </c>
      <c r="P103" s="69">
        <v>1585</v>
      </c>
      <c r="Q103" s="69">
        <v>546</v>
      </c>
      <c r="R103" s="69">
        <v>135.5</v>
      </c>
      <c r="S103" s="69">
        <v>6.26</v>
      </c>
      <c r="T103" s="69">
        <v>0.9</v>
      </c>
      <c r="U103" s="69">
        <v>61.5</v>
      </c>
      <c r="V103" s="69">
        <v>5.5</v>
      </c>
      <c r="W103" s="68">
        <f t="shared" si="17"/>
        <v>7087.8679999999995</v>
      </c>
      <c r="X103" s="68">
        <f t="shared" si="18"/>
        <v>23.068770000000001</v>
      </c>
      <c r="Y103" s="68">
        <f t="shared" si="19"/>
        <v>7.6843199999999996</v>
      </c>
      <c r="Z103" s="68">
        <f t="shared" si="20"/>
        <v>35.315950000000001</v>
      </c>
      <c r="AA103" s="68">
        <f t="shared" si="21"/>
        <v>61.89462000000001</v>
      </c>
      <c r="AB103" s="68">
        <f t="shared" si="22"/>
        <v>3.1844899999999998</v>
      </c>
      <c r="AC103" s="68">
        <f t="shared" si="23"/>
        <v>4233.808</v>
      </c>
      <c r="AD103" s="68">
        <f t="shared" si="24"/>
        <v>0.94379299999999999</v>
      </c>
      <c r="AE103" s="68">
        <f t="shared" si="25"/>
        <v>1848.7440000000001</v>
      </c>
      <c r="AF103" s="68">
        <f t="shared" si="26"/>
        <v>659.67719999999997</v>
      </c>
      <c r="AG103" s="68">
        <f t="shared" si="27"/>
        <v>157.1258</v>
      </c>
      <c r="AH103" s="68">
        <f t="shared" si="28"/>
        <v>7.3630119999999994</v>
      </c>
      <c r="AI103" s="68">
        <f t="shared" si="29"/>
        <v>1.02789</v>
      </c>
      <c r="AJ103" s="68">
        <f t="shared" si="30"/>
        <v>78.098849999999999</v>
      </c>
      <c r="AK103" s="68">
        <f t="shared" si="31"/>
        <v>6.2628500000000003</v>
      </c>
      <c r="AL103" s="87">
        <f t="shared" si="32"/>
        <v>1195.8980000000001</v>
      </c>
      <c r="AM103" s="88">
        <f t="shared" si="33"/>
        <v>14212.067545</v>
      </c>
    </row>
    <row r="104" spans="1:44" x14ac:dyDescent="0.2">
      <c r="A104" s="65" t="s">
        <v>75</v>
      </c>
      <c r="B104" s="66">
        <v>101</v>
      </c>
      <c r="C104" s="66">
        <v>102</v>
      </c>
      <c r="D104" s="67" t="s">
        <v>219</v>
      </c>
      <c r="E104" s="67" t="s">
        <v>77</v>
      </c>
      <c r="F104" s="68">
        <v>990042</v>
      </c>
      <c r="G104" s="69">
        <v>879</v>
      </c>
      <c r="H104" s="69">
        <v>10.85</v>
      </c>
      <c r="I104" s="69">
        <v>5.35</v>
      </c>
      <c r="J104" s="69">
        <v>5.99</v>
      </c>
      <c r="K104" s="69">
        <v>13.8</v>
      </c>
      <c r="L104" s="69">
        <v>2.25</v>
      </c>
      <c r="M104" s="69">
        <v>521</v>
      </c>
      <c r="N104" s="69">
        <v>0.7</v>
      </c>
      <c r="O104" s="70">
        <v>4020</v>
      </c>
      <c r="P104" s="69">
        <v>234</v>
      </c>
      <c r="Q104" s="69">
        <v>78.599999999999994</v>
      </c>
      <c r="R104" s="69">
        <v>23.2</v>
      </c>
      <c r="S104" s="69">
        <v>2.13</v>
      </c>
      <c r="T104" s="69">
        <v>0.72</v>
      </c>
      <c r="U104" s="69">
        <v>54.7</v>
      </c>
      <c r="V104" s="69">
        <v>4.8899999999999997</v>
      </c>
      <c r="W104" s="68">
        <f t="shared" si="17"/>
        <v>1079.7636</v>
      </c>
      <c r="X104" s="68">
        <f t="shared" si="18"/>
        <v>12.452544999999999</v>
      </c>
      <c r="Y104" s="68">
        <f t="shared" si="19"/>
        <v>6.1177249999999992</v>
      </c>
      <c r="Z104" s="68">
        <f t="shared" si="20"/>
        <v>6.9358209999999998</v>
      </c>
      <c r="AA104" s="68">
        <f t="shared" si="21"/>
        <v>15.905880000000002</v>
      </c>
      <c r="AB104" s="68">
        <f t="shared" si="22"/>
        <v>2.577375</v>
      </c>
      <c r="AC104" s="68">
        <f t="shared" si="23"/>
        <v>611.02880000000005</v>
      </c>
      <c r="AD104" s="68">
        <f t="shared" si="24"/>
        <v>0.79596999999999996</v>
      </c>
      <c r="AE104" s="68">
        <f t="shared" si="25"/>
        <v>272.93760000000003</v>
      </c>
      <c r="AF104" s="68">
        <f t="shared" si="26"/>
        <v>94.964519999999993</v>
      </c>
      <c r="AG104" s="68">
        <f t="shared" si="27"/>
        <v>26.902719999999999</v>
      </c>
      <c r="AH104" s="68">
        <f t="shared" si="28"/>
        <v>2.5053059999999996</v>
      </c>
      <c r="AI104" s="68">
        <f t="shared" si="29"/>
        <v>0.82231199999999993</v>
      </c>
      <c r="AJ104" s="68">
        <f t="shared" si="30"/>
        <v>69.463530000000006</v>
      </c>
      <c r="AK104" s="68">
        <f t="shared" si="31"/>
        <v>5.5682429999999998</v>
      </c>
      <c r="AL104" s="85">
        <f t="shared" si="32"/>
        <v>5750.6100000000006</v>
      </c>
      <c r="AM104" s="86">
        <f t="shared" si="33"/>
        <v>2208.7419470000004</v>
      </c>
    </row>
    <row r="105" spans="1:44" x14ac:dyDescent="0.2">
      <c r="A105" s="65" t="s">
        <v>75</v>
      </c>
      <c r="B105" s="66">
        <v>102</v>
      </c>
      <c r="C105" s="66">
        <v>103</v>
      </c>
      <c r="D105" s="67" t="s">
        <v>220</v>
      </c>
      <c r="E105" s="67" t="s">
        <v>77</v>
      </c>
      <c r="F105" s="68">
        <v>990042</v>
      </c>
      <c r="G105" s="69">
        <v>2210</v>
      </c>
      <c r="H105" s="69">
        <v>15.6</v>
      </c>
      <c r="I105" s="69">
        <v>7.35</v>
      </c>
      <c r="J105" s="69">
        <v>12.15</v>
      </c>
      <c r="K105" s="69">
        <v>26.5</v>
      </c>
      <c r="L105" s="69">
        <v>2.78</v>
      </c>
      <c r="M105" s="69">
        <v>1680</v>
      </c>
      <c r="N105" s="69">
        <v>0.77</v>
      </c>
      <c r="O105" s="69">
        <v>307</v>
      </c>
      <c r="P105" s="69">
        <v>507</v>
      </c>
      <c r="Q105" s="69">
        <v>177.5</v>
      </c>
      <c r="R105" s="69">
        <v>48.2</v>
      </c>
      <c r="S105" s="69">
        <v>3.86</v>
      </c>
      <c r="T105" s="69">
        <v>0.86</v>
      </c>
      <c r="U105" s="69">
        <v>73</v>
      </c>
      <c r="V105" s="69">
        <v>5.52</v>
      </c>
      <c r="W105" s="68">
        <f t="shared" si="17"/>
        <v>2714.7639999999997</v>
      </c>
      <c r="X105" s="68">
        <f t="shared" si="18"/>
        <v>17.904119999999999</v>
      </c>
      <c r="Y105" s="68">
        <f t="shared" si="19"/>
        <v>8.4047249999999991</v>
      </c>
      <c r="Z105" s="68">
        <f t="shared" si="20"/>
        <v>14.068484999999999</v>
      </c>
      <c r="AA105" s="68">
        <f t="shared" si="21"/>
        <v>30.543900000000001</v>
      </c>
      <c r="AB105" s="68">
        <f t="shared" si="22"/>
        <v>3.1844899999999998</v>
      </c>
      <c r="AC105" s="68">
        <f t="shared" si="23"/>
        <v>1970.3040000000001</v>
      </c>
      <c r="AD105" s="68">
        <f t="shared" si="24"/>
        <v>0.87556699999999998</v>
      </c>
      <c r="AE105" s="68">
        <f t="shared" si="25"/>
        <v>591.36480000000006</v>
      </c>
      <c r="AF105" s="68">
        <f t="shared" si="26"/>
        <v>214.4555</v>
      </c>
      <c r="AG105" s="68">
        <f t="shared" si="27"/>
        <v>55.892720000000004</v>
      </c>
      <c r="AH105" s="68">
        <f t="shared" si="28"/>
        <v>4.5401319999999998</v>
      </c>
      <c r="AI105" s="68">
        <f t="shared" si="29"/>
        <v>0.98220599999999991</v>
      </c>
      <c r="AJ105" s="68">
        <f t="shared" si="30"/>
        <v>92.702700000000007</v>
      </c>
      <c r="AK105" s="68">
        <f t="shared" si="31"/>
        <v>6.2856239999999994</v>
      </c>
      <c r="AL105" s="85">
        <f t="shared" si="32"/>
        <v>439.16350000000006</v>
      </c>
      <c r="AM105" s="86">
        <f t="shared" si="33"/>
        <v>5726.2729689999996</v>
      </c>
    </row>
    <row r="106" spans="1:44" x14ac:dyDescent="0.2">
      <c r="A106" s="65" t="s">
        <v>75</v>
      </c>
      <c r="B106" s="66">
        <v>103</v>
      </c>
      <c r="C106" s="66">
        <v>104</v>
      </c>
      <c r="D106" s="67" t="s">
        <v>221</v>
      </c>
      <c r="E106" s="67" t="s">
        <v>77</v>
      </c>
      <c r="F106" s="68">
        <v>990042</v>
      </c>
      <c r="G106" s="69">
        <v>451</v>
      </c>
      <c r="H106" s="69">
        <v>11.8</v>
      </c>
      <c r="I106" s="69">
        <v>5.27</v>
      </c>
      <c r="J106" s="69">
        <v>6.32</v>
      </c>
      <c r="K106" s="69">
        <v>15.25</v>
      </c>
      <c r="L106" s="69">
        <v>2.17</v>
      </c>
      <c r="M106" s="69">
        <v>258</v>
      </c>
      <c r="N106" s="69">
        <v>0.63</v>
      </c>
      <c r="O106" s="69">
        <v>2270</v>
      </c>
      <c r="P106" s="69">
        <v>147</v>
      </c>
      <c r="Q106" s="69">
        <v>43.8</v>
      </c>
      <c r="R106" s="69">
        <v>21.2</v>
      </c>
      <c r="S106" s="69">
        <v>2.21</v>
      </c>
      <c r="T106" s="69">
        <v>0.76</v>
      </c>
      <c r="U106" s="69">
        <v>57.2</v>
      </c>
      <c r="V106" s="69">
        <v>4.6500000000000004</v>
      </c>
      <c r="W106" s="68">
        <f t="shared" si="17"/>
        <v>554.00839999999994</v>
      </c>
      <c r="X106" s="68">
        <f t="shared" si="18"/>
        <v>13.542860000000001</v>
      </c>
      <c r="Y106" s="68">
        <f t="shared" si="19"/>
        <v>6.0262449999999994</v>
      </c>
      <c r="Z106" s="68">
        <f t="shared" si="20"/>
        <v>7.3179280000000002</v>
      </c>
      <c r="AA106" s="68">
        <f t="shared" si="21"/>
        <v>17.57715</v>
      </c>
      <c r="AB106" s="68">
        <f t="shared" si="22"/>
        <v>2.485735</v>
      </c>
      <c r="AC106" s="68">
        <f t="shared" si="23"/>
        <v>302.58240000000001</v>
      </c>
      <c r="AD106" s="68">
        <f t="shared" si="24"/>
        <v>0.71637300000000004</v>
      </c>
      <c r="AE106" s="68">
        <f t="shared" si="25"/>
        <v>171.46080000000001</v>
      </c>
      <c r="AF106" s="68">
        <f t="shared" si="26"/>
        <v>52.919159999999991</v>
      </c>
      <c r="AG106" s="68">
        <f t="shared" si="27"/>
        <v>24.58352</v>
      </c>
      <c r="AH106" s="68">
        <f t="shared" si="28"/>
        <v>2.5994019999999995</v>
      </c>
      <c r="AI106" s="68">
        <f t="shared" si="29"/>
        <v>0.86799599999999988</v>
      </c>
      <c r="AJ106" s="68">
        <f t="shared" si="30"/>
        <v>72.638280000000009</v>
      </c>
      <c r="AK106" s="68">
        <f t="shared" si="31"/>
        <v>5.2949550000000007</v>
      </c>
      <c r="AL106" s="85">
        <f t="shared" si="32"/>
        <v>3247.2350000000001</v>
      </c>
      <c r="AM106" s="86">
        <f t="shared" si="33"/>
        <v>1234.6212039999998</v>
      </c>
    </row>
    <row r="107" spans="1:44" x14ac:dyDescent="0.2">
      <c r="A107" s="65" t="s">
        <v>75</v>
      </c>
      <c r="B107" s="66">
        <v>104</v>
      </c>
      <c r="C107" s="66">
        <v>105</v>
      </c>
      <c r="D107" s="67" t="s">
        <v>223</v>
      </c>
      <c r="E107" s="67" t="s">
        <v>77</v>
      </c>
      <c r="F107" s="68">
        <v>990042</v>
      </c>
      <c r="G107" s="69">
        <v>1720</v>
      </c>
      <c r="H107" s="69">
        <v>17.05</v>
      </c>
      <c r="I107" s="69">
        <v>8.32</v>
      </c>
      <c r="J107" s="69">
        <v>10.1</v>
      </c>
      <c r="K107" s="69">
        <v>27</v>
      </c>
      <c r="L107" s="69">
        <v>3.07</v>
      </c>
      <c r="M107" s="69">
        <v>1355</v>
      </c>
      <c r="N107" s="69">
        <v>0.94</v>
      </c>
      <c r="O107" s="69">
        <v>244</v>
      </c>
      <c r="P107" s="69">
        <v>412</v>
      </c>
      <c r="Q107" s="69">
        <v>150.5</v>
      </c>
      <c r="R107" s="69">
        <v>40.4</v>
      </c>
      <c r="S107" s="69">
        <v>3.72</v>
      </c>
      <c r="T107" s="69">
        <v>1.06</v>
      </c>
      <c r="U107" s="69">
        <v>78.900000000000006</v>
      </c>
      <c r="V107" s="69">
        <v>6.22</v>
      </c>
      <c r="W107" s="68">
        <f t="shared" si="17"/>
        <v>2112.848</v>
      </c>
      <c r="X107" s="68">
        <f t="shared" si="18"/>
        <v>19.568284999999999</v>
      </c>
      <c r="Y107" s="68">
        <f t="shared" si="19"/>
        <v>9.5139200000000006</v>
      </c>
      <c r="Z107" s="68">
        <f t="shared" si="20"/>
        <v>11.694789999999999</v>
      </c>
      <c r="AA107" s="68">
        <f t="shared" si="21"/>
        <v>31.120200000000001</v>
      </c>
      <c r="AB107" s="68">
        <f t="shared" si="22"/>
        <v>3.5166849999999998</v>
      </c>
      <c r="AC107" s="68">
        <f t="shared" si="23"/>
        <v>1589.144</v>
      </c>
      <c r="AD107" s="68">
        <f t="shared" si="24"/>
        <v>1.0688739999999999</v>
      </c>
      <c r="AE107" s="68">
        <f t="shared" si="25"/>
        <v>480.55680000000007</v>
      </c>
      <c r="AF107" s="68">
        <f t="shared" si="26"/>
        <v>181.83409999999998</v>
      </c>
      <c r="AG107" s="68">
        <f t="shared" si="27"/>
        <v>46.847839999999998</v>
      </c>
      <c r="AH107" s="68">
        <f t="shared" si="28"/>
        <v>4.375464</v>
      </c>
      <c r="AI107" s="68">
        <f t="shared" si="29"/>
        <v>1.210626</v>
      </c>
      <c r="AJ107" s="68">
        <f t="shared" si="30"/>
        <v>100.19511000000001</v>
      </c>
      <c r="AK107" s="68">
        <f t="shared" si="31"/>
        <v>7.0827140000000002</v>
      </c>
      <c r="AL107" s="85">
        <f t="shared" si="32"/>
        <v>349.04200000000003</v>
      </c>
      <c r="AM107" s="86">
        <f t="shared" si="33"/>
        <v>4600.5774079999992</v>
      </c>
    </row>
    <row r="108" spans="1:44" x14ac:dyDescent="0.2">
      <c r="A108" s="65" t="s">
        <v>75</v>
      </c>
      <c r="B108" s="66">
        <v>105</v>
      </c>
      <c r="C108" s="66">
        <v>106</v>
      </c>
      <c r="D108" s="67" t="s">
        <v>224</v>
      </c>
      <c r="E108" s="67" t="s">
        <v>77</v>
      </c>
      <c r="F108" s="68">
        <v>990043</v>
      </c>
      <c r="G108" s="69">
        <v>333</v>
      </c>
      <c r="H108" s="69">
        <v>18.100000000000001</v>
      </c>
      <c r="I108" s="69">
        <v>10.55</v>
      </c>
      <c r="J108" s="69">
        <v>6.83</v>
      </c>
      <c r="K108" s="69">
        <v>21.9</v>
      </c>
      <c r="L108" s="69">
        <v>3.72</v>
      </c>
      <c r="M108" s="69">
        <v>206</v>
      </c>
      <c r="N108" s="69">
        <v>1.2</v>
      </c>
      <c r="O108" s="69">
        <v>209</v>
      </c>
      <c r="P108" s="69">
        <v>120</v>
      </c>
      <c r="Q108" s="69">
        <v>34.700000000000003</v>
      </c>
      <c r="R108" s="69">
        <v>21.9</v>
      </c>
      <c r="S108" s="69">
        <v>3.27</v>
      </c>
      <c r="T108" s="69">
        <v>1.33</v>
      </c>
      <c r="U108" s="69">
        <v>95.3</v>
      </c>
      <c r="V108" s="69">
        <v>8.16</v>
      </c>
      <c r="W108" s="68">
        <f t="shared" si="17"/>
        <v>409.05719999999997</v>
      </c>
      <c r="X108" s="68">
        <f t="shared" si="18"/>
        <v>20.77337</v>
      </c>
      <c r="Y108" s="68">
        <f t="shared" si="19"/>
        <v>12.063925000000001</v>
      </c>
      <c r="Z108" s="68">
        <f t="shared" si="20"/>
        <v>7.9084569999999994</v>
      </c>
      <c r="AA108" s="68">
        <f t="shared" si="21"/>
        <v>25.24194</v>
      </c>
      <c r="AB108" s="68">
        <f t="shared" si="22"/>
        <v>4.26126</v>
      </c>
      <c r="AC108" s="68">
        <f t="shared" si="23"/>
        <v>241.5968</v>
      </c>
      <c r="AD108" s="68">
        <f t="shared" si="24"/>
        <v>1.36452</v>
      </c>
      <c r="AE108" s="68">
        <f t="shared" si="25"/>
        <v>139.96800000000002</v>
      </c>
      <c r="AF108" s="68">
        <f t="shared" si="26"/>
        <v>41.92454</v>
      </c>
      <c r="AG108" s="68">
        <f t="shared" si="27"/>
        <v>25.395239999999998</v>
      </c>
      <c r="AH108" s="68">
        <f t="shared" si="28"/>
        <v>3.8461739999999995</v>
      </c>
      <c r="AI108" s="68">
        <f t="shared" si="29"/>
        <v>1.518993</v>
      </c>
      <c r="AJ108" s="68">
        <f t="shared" si="30"/>
        <v>121.02146999999999</v>
      </c>
      <c r="AK108" s="68">
        <f t="shared" si="31"/>
        <v>9.2917920000000009</v>
      </c>
      <c r="AL108" s="85">
        <f t="shared" si="32"/>
        <v>298.97450000000003</v>
      </c>
      <c r="AM108" s="86">
        <f t="shared" si="33"/>
        <v>1065.2336809999997</v>
      </c>
    </row>
    <row r="109" spans="1:44" x14ac:dyDescent="0.2">
      <c r="A109" s="65" t="s">
        <v>75</v>
      </c>
      <c r="B109" s="66">
        <v>106</v>
      </c>
      <c r="C109" s="66">
        <v>107</v>
      </c>
      <c r="D109" s="67" t="s">
        <v>226</v>
      </c>
      <c r="E109" s="67" t="s">
        <v>77</v>
      </c>
      <c r="F109" s="68">
        <v>990043</v>
      </c>
      <c r="G109" s="69">
        <v>251</v>
      </c>
      <c r="H109" s="69">
        <v>31.3</v>
      </c>
      <c r="I109" s="69">
        <v>16.2</v>
      </c>
      <c r="J109" s="69">
        <v>9.39</v>
      </c>
      <c r="K109" s="69">
        <v>30.2</v>
      </c>
      <c r="L109" s="69">
        <v>6.27</v>
      </c>
      <c r="M109" s="69">
        <v>142</v>
      </c>
      <c r="N109" s="69">
        <v>2.0499999999999998</v>
      </c>
      <c r="O109" s="69">
        <v>183.5</v>
      </c>
      <c r="P109" s="69">
        <v>111</v>
      </c>
      <c r="Q109" s="69">
        <v>27.2</v>
      </c>
      <c r="R109" s="69">
        <v>23.8</v>
      </c>
      <c r="S109" s="69">
        <v>5.09</v>
      </c>
      <c r="T109" s="69">
        <v>2.27</v>
      </c>
      <c r="U109" s="69">
        <v>174</v>
      </c>
      <c r="V109" s="69">
        <v>14.55</v>
      </c>
      <c r="W109" s="68">
        <f t="shared" si="17"/>
        <v>308.32839999999999</v>
      </c>
      <c r="X109" s="68">
        <f t="shared" si="18"/>
        <v>35.923009999999998</v>
      </c>
      <c r="Y109" s="68">
        <f t="shared" si="19"/>
        <v>18.524699999999999</v>
      </c>
      <c r="Z109" s="68">
        <f t="shared" si="20"/>
        <v>10.872681</v>
      </c>
      <c r="AA109" s="68">
        <f t="shared" si="21"/>
        <v>34.808520000000001</v>
      </c>
      <c r="AB109" s="68">
        <f t="shared" si="22"/>
        <v>7.1822849999999994</v>
      </c>
      <c r="AC109" s="68">
        <f t="shared" si="23"/>
        <v>166.5376</v>
      </c>
      <c r="AD109" s="68">
        <f t="shared" si="24"/>
        <v>2.3310549999999997</v>
      </c>
      <c r="AE109" s="68">
        <f t="shared" si="25"/>
        <v>129.47040000000001</v>
      </c>
      <c r="AF109" s="68">
        <f t="shared" si="26"/>
        <v>32.863039999999998</v>
      </c>
      <c r="AG109" s="68">
        <f t="shared" si="27"/>
        <v>27.598479999999999</v>
      </c>
      <c r="AH109" s="68">
        <f t="shared" si="28"/>
        <v>5.9868579999999998</v>
      </c>
      <c r="AI109" s="68">
        <f t="shared" si="29"/>
        <v>2.5925669999999998</v>
      </c>
      <c r="AJ109" s="68">
        <f t="shared" si="30"/>
        <v>220.96260000000001</v>
      </c>
      <c r="AK109" s="68">
        <f t="shared" si="31"/>
        <v>16.568085</v>
      </c>
      <c r="AL109" s="85">
        <f t="shared" si="32"/>
        <v>262.49675000000002</v>
      </c>
      <c r="AM109" s="86">
        <f t="shared" si="33"/>
        <v>1020.5502809999999</v>
      </c>
    </row>
    <row r="110" spans="1:44" x14ac:dyDescent="0.2">
      <c r="A110" s="65" t="s">
        <v>75</v>
      </c>
      <c r="B110" s="66">
        <v>107</v>
      </c>
      <c r="C110" s="66">
        <v>108</v>
      </c>
      <c r="D110" s="67" t="s">
        <v>227</v>
      </c>
      <c r="E110" s="67" t="s">
        <v>77</v>
      </c>
      <c r="F110" s="68">
        <v>990043</v>
      </c>
      <c r="G110" s="69">
        <v>270</v>
      </c>
      <c r="H110" s="69">
        <v>20</v>
      </c>
      <c r="I110" s="69">
        <v>11.4</v>
      </c>
      <c r="J110" s="69">
        <v>6.85</v>
      </c>
      <c r="K110" s="69">
        <v>21</v>
      </c>
      <c r="L110" s="69">
        <v>4.22</v>
      </c>
      <c r="M110" s="69">
        <v>143.5</v>
      </c>
      <c r="N110" s="69">
        <v>1.32</v>
      </c>
      <c r="O110" s="69">
        <v>133</v>
      </c>
      <c r="P110" s="69">
        <v>97.6</v>
      </c>
      <c r="Q110" s="69">
        <v>27.2</v>
      </c>
      <c r="R110" s="69">
        <v>20.2</v>
      </c>
      <c r="S110" s="69">
        <v>3.24</v>
      </c>
      <c r="T110" s="69">
        <v>1.7</v>
      </c>
      <c r="U110" s="69">
        <v>125</v>
      </c>
      <c r="V110" s="69">
        <v>10.35</v>
      </c>
      <c r="W110" s="68">
        <f t="shared" si="17"/>
        <v>331.66800000000001</v>
      </c>
      <c r="X110" s="68">
        <f t="shared" si="18"/>
        <v>22.954000000000001</v>
      </c>
      <c r="Y110" s="68">
        <f t="shared" si="19"/>
        <v>13.0359</v>
      </c>
      <c r="Z110" s="68">
        <f t="shared" si="20"/>
        <v>7.931614999999999</v>
      </c>
      <c r="AA110" s="68">
        <f t="shared" si="21"/>
        <v>24.204600000000003</v>
      </c>
      <c r="AB110" s="68">
        <f t="shared" si="22"/>
        <v>4.8340099999999993</v>
      </c>
      <c r="AC110" s="68">
        <f t="shared" si="23"/>
        <v>168.29680000000002</v>
      </c>
      <c r="AD110" s="68">
        <f t="shared" si="24"/>
        <v>1.500972</v>
      </c>
      <c r="AE110" s="68">
        <f t="shared" si="25"/>
        <v>113.84064000000001</v>
      </c>
      <c r="AF110" s="68">
        <f t="shared" si="26"/>
        <v>32.863039999999998</v>
      </c>
      <c r="AG110" s="68">
        <f t="shared" si="27"/>
        <v>23.423919999999999</v>
      </c>
      <c r="AH110" s="68">
        <f t="shared" si="28"/>
        <v>3.8108879999999998</v>
      </c>
      <c r="AI110" s="68">
        <f t="shared" si="29"/>
        <v>1.9415699999999998</v>
      </c>
      <c r="AJ110" s="68">
        <f t="shared" si="30"/>
        <v>158.73750000000001</v>
      </c>
      <c r="AK110" s="68">
        <f t="shared" si="31"/>
        <v>11.785545000000001</v>
      </c>
      <c r="AL110" s="85">
        <f t="shared" si="32"/>
        <v>190.25650000000002</v>
      </c>
      <c r="AM110" s="86">
        <f t="shared" si="33"/>
        <v>920.82899999999995</v>
      </c>
    </row>
    <row r="111" spans="1:44" x14ac:dyDescent="0.2">
      <c r="A111" s="65" t="s">
        <v>75</v>
      </c>
      <c r="B111" s="66">
        <v>108</v>
      </c>
      <c r="C111" s="66">
        <v>109</v>
      </c>
      <c r="D111" s="67" t="s">
        <v>228</v>
      </c>
      <c r="E111" s="67" t="s">
        <v>77</v>
      </c>
      <c r="F111" s="68">
        <v>990043</v>
      </c>
      <c r="G111" s="69">
        <v>633</v>
      </c>
      <c r="H111" s="69">
        <v>19.95</v>
      </c>
      <c r="I111" s="69">
        <v>13.3</v>
      </c>
      <c r="J111" s="69">
        <v>7.41</v>
      </c>
      <c r="K111" s="69">
        <v>22.2</v>
      </c>
      <c r="L111" s="69">
        <v>4.3099999999999996</v>
      </c>
      <c r="M111" s="69">
        <v>385</v>
      </c>
      <c r="N111" s="69">
        <v>1.68</v>
      </c>
      <c r="O111" s="69">
        <v>156.5</v>
      </c>
      <c r="P111" s="69">
        <v>171.5</v>
      </c>
      <c r="Q111" s="69">
        <v>56.1</v>
      </c>
      <c r="R111" s="69">
        <v>24.7</v>
      </c>
      <c r="S111" s="69">
        <v>3.71</v>
      </c>
      <c r="T111" s="69">
        <v>1.87</v>
      </c>
      <c r="U111" s="69">
        <v>128</v>
      </c>
      <c r="V111" s="69">
        <v>11.9</v>
      </c>
      <c r="W111" s="68">
        <f t="shared" si="17"/>
        <v>777.57719999999995</v>
      </c>
      <c r="X111" s="68">
        <f t="shared" si="18"/>
        <v>22.896614999999997</v>
      </c>
      <c r="Y111" s="68">
        <f t="shared" si="19"/>
        <v>15.208550000000001</v>
      </c>
      <c r="Z111" s="68">
        <f t="shared" si="20"/>
        <v>8.5800389999999993</v>
      </c>
      <c r="AA111" s="68">
        <f t="shared" si="21"/>
        <v>25.587720000000001</v>
      </c>
      <c r="AB111" s="68">
        <f t="shared" si="22"/>
        <v>4.937104999999999</v>
      </c>
      <c r="AC111" s="68">
        <f t="shared" si="23"/>
        <v>451.52800000000002</v>
      </c>
      <c r="AD111" s="68">
        <f t="shared" si="24"/>
        <v>1.910328</v>
      </c>
      <c r="AE111" s="68">
        <f t="shared" si="25"/>
        <v>200.03760000000003</v>
      </c>
      <c r="AF111" s="68">
        <f t="shared" si="26"/>
        <v>67.780019999999993</v>
      </c>
      <c r="AG111" s="68">
        <f t="shared" si="27"/>
        <v>28.642119999999998</v>
      </c>
      <c r="AH111" s="68">
        <f t="shared" si="28"/>
        <v>4.363702</v>
      </c>
      <c r="AI111" s="68">
        <f t="shared" si="29"/>
        <v>2.1357269999999997</v>
      </c>
      <c r="AJ111" s="68">
        <f t="shared" si="30"/>
        <v>162.5472</v>
      </c>
      <c r="AK111" s="68">
        <f t="shared" si="31"/>
        <v>13.55053</v>
      </c>
      <c r="AL111" s="85">
        <f t="shared" si="32"/>
        <v>223.87325000000001</v>
      </c>
      <c r="AM111" s="86">
        <f t="shared" si="33"/>
        <v>1787.2824559999999</v>
      </c>
    </row>
    <row r="112" spans="1:44" x14ac:dyDescent="0.2">
      <c r="A112" s="65" t="s">
        <v>75</v>
      </c>
      <c r="B112" s="66">
        <v>109</v>
      </c>
      <c r="C112" s="66">
        <v>110</v>
      </c>
      <c r="D112" s="67" t="s">
        <v>229</v>
      </c>
      <c r="E112" s="67" t="s">
        <v>77</v>
      </c>
      <c r="F112" s="68">
        <v>990043</v>
      </c>
      <c r="G112" s="69">
        <v>871</v>
      </c>
      <c r="H112" s="69">
        <v>15.6</v>
      </c>
      <c r="I112" s="69">
        <v>7.9</v>
      </c>
      <c r="J112" s="69">
        <v>7.37</v>
      </c>
      <c r="K112" s="69">
        <v>20.100000000000001</v>
      </c>
      <c r="L112" s="69">
        <v>3.28</v>
      </c>
      <c r="M112" s="69">
        <v>516</v>
      </c>
      <c r="N112" s="69">
        <v>0.91</v>
      </c>
      <c r="O112" s="69">
        <v>200</v>
      </c>
      <c r="P112" s="69">
        <v>242</v>
      </c>
      <c r="Q112" s="69">
        <v>79.3</v>
      </c>
      <c r="R112" s="69">
        <v>30.1</v>
      </c>
      <c r="S112" s="69">
        <v>2.97</v>
      </c>
      <c r="T112" s="69">
        <v>1.08</v>
      </c>
      <c r="U112" s="69">
        <v>82.9</v>
      </c>
      <c r="V112" s="69">
        <v>6.83</v>
      </c>
      <c r="W112" s="68">
        <f t="shared" si="17"/>
        <v>1069.9364</v>
      </c>
      <c r="X112" s="68">
        <f t="shared" si="18"/>
        <v>17.904119999999999</v>
      </c>
      <c r="Y112" s="68">
        <f t="shared" si="19"/>
        <v>9.0336499999999997</v>
      </c>
      <c r="Z112" s="68">
        <f t="shared" si="20"/>
        <v>8.5337230000000002</v>
      </c>
      <c r="AA112" s="68">
        <f t="shared" si="21"/>
        <v>23.167260000000002</v>
      </c>
      <c r="AB112" s="68">
        <f t="shared" si="22"/>
        <v>3.7572399999999995</v>
      </c>
      <c r="AC112" s="68">
        <f t="shared" si="23"/>
        <v>605.16480000000001</v>
      </c>
      <c r="AD112" s="68">
        <f t="shared" si="24"/>
        <v>1.034761</v>
      </c>
      <c r="AE112" s="68">
        <f t="shared" si="25"/>
        <v>282.2688</v>
      </c>
      <c r="AF112" s="68">
        <f t="shared" si="26"/>
        <v>95.810259999999985</v>
      </c>
      <c r="AG112" s="68">
        <f t="shared" si="27"/>
        <v>34.903959999999998</v>
      </c>
      <c r="AH112" s="68">
        <f t="shared" si="28"/>
        <v>3.4933139999999998</v>
      </c>
      <c r="AI112" s="68">
        <f t="shared" si="29"/>
        <v>1.233468</v>
      </c>
      <c r="AJ112" s="68">
        <f t="shared" si="30"/>
        <v>105.27471000000001</v>
      </c>
      <c r="AK112" s="68">
        <f t="shared" si="31"/>
        <v>7.7773210000000006</v>
      </c>
      <c r="AL112" s="85">
        <f t="shared" si="32"/>
        <v>286.10000000000002</v>
      </c>
      <c r="AM112" s="86">
        <f t="shared" si="33"/>
        <v>2269.2937870000001</v>
      </c>
    </row>
    <row r="113" spans="1:39" x14ac:dyDescent="0.2">
      <c r="A113" s="65" t="s">
        <v>75</v>
      </c>
      <c r="B113" s="66">
        <v>110</v>
      </c>
      <c r="C113" s="66">
        <v>111</v>
      </c>
      <c r="D113" s="67" t="s">
        <v>230</v>
      </c>
      <c r="E113" s="67" t="s">
        <v>77</v>
      </c>
      <c r="F113" s="68">
        <v>990043</v>
      </c>
      <c r="G113" s="69">
        <v>923</v>
      </c>
      <c r="H113" s="69">
        <v>13.65</v>
      </c>
      <c r="I113" s="69">
        <v>6.56</v>
      </c>
      <c r="J113" s="69">
        <v>8.0299999999999994</v>
      </c>
      <c r="K113" s="69">
        <v>20.5</v>
      </c>
      <c r="L113" s="69">
        <v>2.62</v>
      </c>
      <c r="M113" s="69">
        <v>520</v>
      </c>
      <c r="N113" s="69">
        <v>0.71</v>
      </c>
      <c r="O113" s="69">
        <v>194</v>
      </c>
      <c r="P113" s="69">
        <v>257</v>
      </c>
      <c r="Q113" s="69">
        <v>83.3</v>
      </c>
      <c r="R113" s="69">
        <v>30</v>
      </c>
      <c r="S113" s="69">
        <v>2.81</v>
      </c>
      <c r="T113" s="69">
        <v>0.82</v>
      </c>
      <c r="U113" s="69">
        <v>72.099999999999994</v>
      </c>
      <c r="V113" s="69">
        <v>5.1100000000000003</v>
      </c>
      <c r="W113" s="68">
        <f t="shared" si="17"/>
        <v>1133.8132000000001</v>
      </c>
      <c r="X113" s="68">
        <f t="shared" si="18"/>
        <v>15.666105</v>
      </c>
      <c r="Y113" s="68">
        <f t="shared" si="19"/>
        <v>7.5013599999999991</v>
      </c>
      <c r="Z113" s="68">
        <f t="shared" si="20"/>
        <v>9.2979369999999992</v>
      </c>
      <c r="AA113" s="68">
        <f t="shared" si="21"/>
        <v>23.628300000000003</v>
      </c>
      <c r="AB113" s="68">
        <f t="shared" si="22"/>
        <v>3.0012099999999999</v>
      </c>
      <c r="AC113" s="68">
        <f t="shared" si="23"/>
        <v>609.85599999999999</v>
      </c>
      <c r="AD113" s="68">
        <f t="shared" si="24"/>
        <v>0.80734099999999998</v>
      </c>
      <c r="AE113" s="68">
        <f t="shared" si="25"/>
        <v>299.76480000000004</v>
      </c>
      <c r="AF113" s="68">
        <f t="shared" si="26"/>
        <v>100.64305999999999</v>
      </c>
      <c r="AG113" s="68">
        <f t="shared" si="27"/>
        <v>34.787999999999997</v>
      </c>
      <c r="AH113" s="68">
        <f t="shared" si="28"/>
        <v>3.3051219999999999</v>
      </c>
      <c r="AI113" s="68">
        <f t="shared" si="29"/>
        <v>0.93652199999999985</v>
      </c>
      <c r="AJ113" s="68">
        <f t="shared" si="30"/>
        <v>91.559789999999992</v>
      </c>
      <c r="AK113" s="68">
        <f t="shared" si="31"/>
        <v>5.8187570000000006</v>
      </c>
      <c r="AL113" s="85">
        <f t="shared" si="32"/>
        <v>277.517</v>
      </c>
      <c r="AM113" s="86">
        <f t="shared" si="33"/>
        <v>2340.3875039999998</v>
      </c>
    </row>
    <row r="114" spans="1:39" x14ac:dyDescent="0.2">
      <c r="A114" s="65" t="s">
        <v>75</v>
      </c>
      <c r="B114" s="66">
        <v>111</v>
      </c>
      <c r="C114" s="66">
        <v>112</v>
      </c>
      <c r="D114" s="67" t="s">
        <v>231</v>
      </c>
      <c r="E114" s="67" t="s">
        <v>77</v>
      </c>
      <c r="F114" s="68">
        <v>990043</v>
      </c>
      <c r="G114" s="69">
        <v>544</v>
      </c>
      <c r="H114" s="69">
        <v>10.55</v>
      </c>
      <c r="I114" s="69">
        <v>5.5</v>
      </c>
      <c r="J114" s="69">
        <v>4.62</v>
      </c>
      <c r="K114" s="69">
        <v>13</v>
      </c>
      <c r="L114" s="69">
        <v>2.06</v>
      </c>
      <c r="M114" s="69">
        <v>332</v>
      </c>
      <c r="N114" s="69">
        <v>0.61</v>
      </c>
      <c r="O114" s="69">
        <v>129.5</v>
      </c>
      <c r="P114" s="69">
        <v>147.5</v>
      </c>
      <c r="Q114" s="69">
        <v>48.5</v>
      </c>
      <c r="R114" s="69">
        <v>18.100000000000001</v>
      </c>
      <c r="S114" s="69">
        <v>1.7</v>
      </c>
      <c r="T114" s="69">
        <v>0.74</v>
      </c>
      <c r="U114" s="69">
        <v>58.8</v>
      </c>
      <c r="V114" s="69">
        <v>4.9800000000000004</v>
      </c>
      <c r="W114" s="68">
        <f t="shared" si="17"/>
        <v>668.24959999999999</v>
      </c>
      <c r="X114" s="68">
        <f t="shared" si="18"/>
        <v>12.108235000000001</v>
      </c>
      <c r="Y114" s="68">
        <f t="shared" si="19"/>
        <v>6.28925</v>
      </c>
      <c r="Z114" s="68">
        <f t="shared" si="20"/>
        <v>5.3494979999999996</v>
      </c>
      <c r="AA114" s="68">
        <f t="shared" si="21"/>
        <v>14.9838</v>
      </c>
      <c r="AB114" s="68">
        <f t="shared" si="22"/>
        <v>2.3597299999999999</v>
      </c>
      <c r="AC114" s="68">
        <f t="shared" si="23"/>
        <v>389.36960000000005</v>
      </c>
      <c r="AD114" s="68">
        <f t="shared" si="24"/>
        <v>0.693631</v>
      </c>
      <c r="AE114" s="68">
        <f t="shared" si="25"/>
        <v>172.04400000000001</v>
      </c>
      <c r="AF114" s="68">
        <f t="shared" si="26"/>
        <v>58.597699999999996</v>
      </c>
      <c r="AG114" s="68">
        <f t="shared" si="27"/>
        <v>20.988760000000003</v>
      </c>
      <c r="AH114" s="68">
        <f t="shared" si="28"/>
        <v>1.9995399999999999</v>
      </c>
      <c r="AI114" s="68">
        <f t="shared" si="29"/>
        <v>0.84515399999999996</v>
      </c>
      <c r="AJ114" s="68">
        <f t="shared" si="30"/>
        <v>74.670119999999997</v>
      </c>
      <c r="AK114" s="68">
        <f t="shared" si="31"/>
        <v>5.670726000000001</v>
      </c>
      <c r="AL114" s="85">
        <f t="shared" si="32"/>
        <v>185.24975000000001</v>
      </c>
      <c r="AM114" s="86">
        <f t="shared" si="33"/>
        <v>1434.2193440000005</v>
      </c>
    </row>
    <row r="115" spans="1:39" x14ac:dyDescent="0.2">
      <c r="A115" s="65" t="s">
        <v>75</v>
      </c>
      <c r="B115" s="66">
        <v>112</v>
      </c>
      <c r="C115" s="66">
        <v>113</v>
      </c>
      <c r="D115" s="67" t="s">
        <v>232</v>
      </c>
      <c r="E115" s="67" t="s">
        <v>77</v>
      </c>
      <c r="F115" s="68">
        <v>990043</v>
      </c>
      <c r="G115" s="69">
        <v>657</v>
      </c>
      <c r="H115" s="69">
        <v>11.3</v>
      </c>
      <c r="I115" s="69">
        <v>6.13</v>
      </c>
      <c r="J115" s="69">
        <v>5.31</v>
      </c>
      <c r="K115" s="69">
        <v>14.7</v>
      </c>
      <c r="L115" s="69">
        <v>2.25</v>
      </c>
      <c r="M115" s="69">
        <v>419</v>
      </c>
      <c r="N115" s="69">
        <v>0.87</v>
      </c>
      <c r="O115" s="69">
        <v>197.5</v>
      </c>
      <c r="P115" s="69">
        <v>168.5</v>
      </c>
      <c r="Q115" s="69">
        <v>56.8</v>
      </c>
      <c r="R115" s="69">
        <v>18.350000000000001</v>
      </c>
      <c r="S115" s="69">
        <v>2.19</v>
      </c>
      <c r="T115" s="69">
        <v>0.87</v>
      </c>
      <c r="U115" s="69">
        <v>67.2</v>
      </c>
      <c r="V115" s="69">
        <v>5.74</v>
      </c>
      <c r="W115" s="68">
        <f t="shared" si="17"/>
        <v>807.05879999999991</v>
      </c>
      <c r="X115" s="68">
        <f t="shared" si="18"/>
        <v>12.969010000000001</v>
      </c>
      <c r="Y115" s="68">
        <f t="shared" si="19"/>
        <v>7.0096549999999995</v>
      </c>
      <c r="Z115" s="68">
        <f t="shared" si="20"/>
        <v>6.1484489999999994</v>
      </c>
      <c r="AA115" s="68">
        <f t="shared" si="21"/>
        <v>16.94322</v>
      </c>
      <c r="AB115" s="68">
        <f t="shared" si="22"/>
        <v>2.577375</v>
      </c>
      <c r="AC115" s="68">
        <f t="shared" si="23"/>
        <v>491.40320000000003</v>
      </c>
      <c r="AD115" s="68">
        <f t="shared" si="24"/>
        <v>0.98927699999999996</v>
      </c>
      <c r="AE115" s="68">
        <f t="shared" si="25"/>
        <v>196.53840000000002</v>
      </c>
      <c r="AF115" s="68">
        <f t="shared" si="26"/>
        <v>68.62576</v>
      </c>
      <c r="AG115" s="68">
        <f t="shared" si="27"/>
        <v>21.278660000000002</v>
      </c>
      <c r="AH115" s="68">
        <f t="shared" si="28"/>
        <v>2.5758779999999999</v>
      </c>
      <c r="AI115" s="68">
        <f t="shared" si="29"/>
        <v>0.99362699999999993</v>
      </c>
      <c r="AJ115" s="68">
        <f t="shared" si="30"/>
        <v>85.337280000000007</v>
      </c>
      <c r="AK115" s="68">
        <f t="shared" si="31"/>
        <v>6.5361380000000002</v>
      </c>
      <c r="AL115" s="85">
        <f t="shared" si="32"/>
        <v>282.52375000000001</v>
      </c>
      <c r="AM115" s="86">
        <f t="shared" si="33"/>
        <v>1726.9847289999998</v>
      </c>
    </row>
    <row r="116" spans="1:39" x14ac:dyDescent="0.2">
      <c r="A116" s="65" t="s">
        <v>75</v>
      </c>
      <c r="B116" s="66">
        <v>113</v>
      </c>
      <c r="C116" s="66">
        <v>114</v>
      </c>
      <c r="D116" s="67" t="s">
        <v>233</v>
      </c>
      <c r="E116" s="67" t="s">
        <v>77</v>
      </c>
      <c r="F116" s="68">
        <v>990043</v>
      </c>
      <c r="G116" s="69">
        <v>202</v>
      </c>
      <c r="H116" s="69">
        <v>15.9</v>
      </c>
      <c r="I116" s="69">
        <v>8.5</v>
      </c>
      <c r="J116" s="69">
        <v>6.13</v>
      </c>
      <c r="K116" s="69">
        <v>19.2</v>
      </c>
      <c r="L116" s="69">
        <v>3.24</v>
      </c>
      <c r="M116" s="69">
        <v>99.3</v>
      </c>
      <c r="N116" s="69">
        <v>1.0900000000000001</v>
      </c>
      <c r="O116" s="69">
        <v>178.5</v>
      </c>
      <c r="P116" s="69">
        <v>85.8</v>
      </c>
      <c r="Q116" s="69">
        <v>22.1</v>
      </c>
      <c r="R116" s="69">
        <v>17.649999999999999</v>
      </c>
      <c r="S116" s="69">
        <v>2.82</v>
      </c>
      <c r="T116" s="69">
        <v>1.28</v>
      </c>
      <c r="U116" s="69">
        <v>95.8</v>
      </c>
      <c r="V116" s="69">
        <v>7.78</v>
      </c>
      <c r="W116" s="68">
        <f t="shared" si="17"/>
        <v>248.13679999999999</v>
      </c>
      <c r="X116" s="68">
        <f t="shared" si="18"/>
        <v>18.248429999999999</v>
      </c>
      <c r="Y116" s="68">
        <f t="shared" si="19"/>
        <v>9.7197499999999994</v>
      </c>
      <c r="Z116" s="68">
        <f t="shared" si="20"/>
        <v>7.0979269999999994</v>
      </c>
      <c r="AA116" s="68">
        <f t="shared" si="21"/>
        <v>22.129920000000002</v>
      </c>
      <c r="AB116" s="68">
        <f t="shared" si="22"/>
        <v>3.7114199999999999</v>
      </c>
      <c r="AC116" s="68">
        <f t="shared" si="23"/>
        <v>116.45904</v>
      </c>
      <c r="AD116" s="68">
        <f t="shared" si="24"/>
        <v>1.2394390000000002</v>
      </c>
      <c r="AE116" s="68">
        <f t="shared" si="25"/>
        <v>100.07712000000001</v>
      </c>
      <c r="AF116" s="68">
        <f t="shared" si="26"/>
        <v>26.701219999999999</v>
      </c>
      <c r="AG116" s="68">
        <f t="shared" si="27"/>
        <v>20.466939999999997</v>
      </c>
      <c r="AH116" s="68">
        <f t="shared" si="28"/>
        <v>3.3168839999999995</v>
      </c>
      <c r="AI116" s="68">
        <f t="shared" si="29"/>
        <v>1.4618879999999999</v>
      </c>
      <c r="AJ116" s="68">
        <f t="shared" si="30"/>
        <v>121.65642</v>
      </c>
      <c r="AK116" s="68">
        <f t="shared" si="31"/>
        <v>8.8590860000000013</v>
      </c>
      <c r="AL116" s="85">
        <f t="shared" si="32"/>
        <v>255.34425000000002</v>
      </c>
      <c r="AM116" s="86">
        <f t="shared" si="33"/>
        <v>709.28228400000012</v>
      </c>
    </row>
    <row r="117" spans="1:39" x14ac:dyDescent="0.2">
      <c r="A117" s="65" t="s">
        <v>75</v>
      </c>
      <c r="B117" s="66">
        <v>114</v>
      </c>
      <c r="C117" s="66">
        <v>115</v>
      </c>
      <c r="D117" s="67" t="s">
        <v>234</v>
      </c>
      <c r="E117" s="67" t="s">
        <v>77</v>
      </c>
      <c r="F117" s="68">
        <v>990043</v>
      </c>
      <c r="G117" s="69">
        <v>341</v>
      </c>
      <c r="H117" s="69">
        <v>11.25</v>
      </c>
      <c r="I117" s="69">
        <v>4.57</v>
      </c>
      <c r="J117" s="69">
        <v>6.18</v>
      </c>
      <c r="K117" s="69">
        <v>17.55</v>
      </c>
      <c r="L117" s="69">
        <v>1.92</v>
      </c>
      <c r="M117" s="69">
        <v>171.5</v>
      </c>
      <c r="N117" s="69">
        <v>0.49</v>
      </c>
      <c r="O117" s="69">
        <v>217</v>
      </c>
      <c r="P117" s="69">
        <v>131.5</v>
      </c>
      <c r="Q117" s="69">
        <v>35.200000000000003</v>
      </c>
      <c r="R117" s="69">
        <v>21.1</v>
      </c>
      <c r="S117" s="69">
        <v>2.2400000000000002</v>
      </c>
      <c r="T117" s="69">
        <v>0.57999999999999996</v>
      </c>
      <c r="U117" s="69">
        <v>53</v>
      </c>
      <c r="V117" s="69">
        <v>3.67</v>
      </c>
      <c r="W117" s="68">
        <f t="shared" si="17"/>
        <v>418.88439999999997</v>
      </c>
      <c r="X117" s="68">
        <f t="shared" si="18"/>
        <v>12.911624999999999</v>
      </c>
      <c r="Y117" s="68">
        <f t="shared" si="19"/>
        <v>5.2257949999999997</v>
      </c>
      <c r="Z117" s="68">
        <f t="shared" si="20"/>
        <v>7.1558219999999988</v>
      </c>
      <c r="AA117" s="68">
        <f t="shared" si="21"/>
        <v>20.228130000000004</v>
      </c>
      <c r="AB117" s="68">
        <f t="shared" si="22"/>
        <v>2.19936</v>
      </c>
      <c r="AC117" s="68">
        <f t="shared" si="23"/>
        <v>201.1352</v>
      </c>
      <c r="AD117" s="68">
        <f t="shared" si="24"/>
        <v>0.55717899999999998</v>
      </c>
      <c r="AE117" s="68">
        <f t="shared" si="25"/>
        <v>153.38160000000002</v>
      </c>
      <c r="AF117" s="68">
        <f t="shared" si="26"/>
        <v>42.528640000000003</v>
      </c>
      <c r="AG117" s="68">
        <f t="shared" si="27"/>
        <v>24.467560000000002</v>
      </c>
      <c r="AH117" s="68">
        <f t="shared" si="28"/>
        <v>2.6346880000000001</v>
      </c>
      <c r="AI117" s="68">
        <f t="shared" si="29"/>
        <v>0.66241799999999984</v>
      </c>
      <c r="AJ117" s="68">
        <f t="shared" si="30"/>
        <v>67.304699999999997</v>
      </c>
      <c r="AK117" s="68">
        <f t="shared" si="31"/>
        <v>4.1790289999999999</v>
      </c>
      <c r="AL117" s="85">
        <f t="shared" si="32"/>
        <v>310.41849999999999</v>
      </c>
      <c r="AM117" s="86">
        <f t="shared" si="33"/>
        <v>963.45614600000022</v>
      </c>
    </row>
    <row r="118" spans="1:39" x14ac:dyDescent="0.2">
      <c r="A118" s="65" t="s">
        <v>75</v>
      </c>
      <c r="B118" s="66">
        <v>115</v>
      </c>
      <c r="C118" s="66">
        <v>116</v>
      </c>
      <c r="D118" s="67" t="s">
        <v>236</v>
      </c>
      <c r="E118" s="67" t="s">
        <v>77</v>
      </c>
      <c r="F118" s="68">
        <v>990043</v>
      </c>
      <c r="G118" s="69">
        <v>440</v>
      </c>
      <c r="H118" s="69">
        <v>12.8</v>
      </c>
      <c r="I118" s="69">
        <v>4.57</v>
      </c>
      <c r="J118" s="69">
        <v>7.6</v>
      </c>
      <c r="K118" s="69">
        <v>20.2</v>
      </c>
      <c r="L118" s="69">
        <v>2.15</v>
      </c>
      <c r="M118" s="69">
        <v>233</v>
      </c>
      <c r="N118" s="69">
        <v>0.38</v>
      </c>
      <c r="O118" s="69">
        <v>324</v>
      </c>
      <c r="P118" s="69">
        <v>162.5</v>
      </c>
      <c r="Q118" s="69">
        <v>45.6</v>
      </c>
      <c r="R118" s="69">
        <v>27.2</v>
      </c>
      <c r="S118" s="69">
        <v>2.78</v>
      </c>
      <c r="T118" s="69">
        <v>0.52</v>
      </c>
      <c r="U118" s="69">
        <v>50.7</v>
      </c>
      <c r="V118" s="69">
        <v>2.66</v>
      </c>
      <c r="W118" s="68">
        <f t="shared" si="17"/>
        <v>540.49599999999998</v>
      </c>
      <c r="X118" s="68">
        <f t="shared" si="18"/>
        <v>14.69056</v>
      </c>
      <c r="Y118" s="68">
        <f t="shared" si="19"/>
        <v>5.2257949999999997</v>
      </c>
      <c r="Z118" s="68">
        <f t="shared" si="20"/>
        <v>8.8000399999999992</v>
      </c>
      <c r="AA118" s="68">
        <f t="shared" si="21"/>
        <v>23.282520000000002</v>
      </c>
      <c r="AB118" s="68">
        <f t="shared" si="22"/>
        <v>2.4628249999999996</v>
      </c>
      <c r="AC118" s="68">
        <f t="shared" si="23"/>
        <v>273.26240000000001</v>
      </c>
      <c r="AD118" s="68">
        <f t="shared" si="24"/>
        <v>0.43209799999999998</v>
      </c>
      <c r="AE118" s="68">
        <f t="shared" si="25"/>
        <v>189.54000000000002</v>
      </c>
      <c r="AF118" s="68">
        <f t="shared" si="26"/>
        <v>55.093919999999997</v>
      </c>
      <c r="AG118" s="68">
        <f t="shared" si="27"/>
        <v>31.541119999999999</v>
      </c>
      <c r="AH118" s="68">
        <f t="shared" si="28"/>
        <v>3.2698359999999997</v>
      </c>
      <c r="AI118" s="68">
        <f t="shared" si="29"/>
        <v>0.59389199999999998</v>
      </c>
      <c r="AJ118" s="68">
        <f t="shared" si="30"/>
        <v>64.383930000000007</v>
      </c>
      <c r="AK118" s="68">
        <f t="shared" si="31"/>
        <v>3.0289420000000002</v>
      </c>
      <c r="AL118" s="85">
        <f t="shared" si="32"/>
        <v>463.48200000000003</v>
      </c>
      <c r="AM118" s="86">
        <f t="shared" si="33"/>
        <v>1216.1038779999999</v>
      </c>
    </row>
    <row r="119" spans="1:39" x14ac:dyDescent="0.2">
      <c r="A119" s="65" t="s">
        <v>75</v>
      </c>
      <c r="B119" s="66">
        <v>116</v>
      </c>
      <c r="C119" s="66">
        <v>117</v>
      </c>
      <c r="D119" s="67" t="s">
        <v>237</v>
      </c>
      <c r="E119" s="67" t="s">
        <v>77</v>
      </c>
      <c r="F119" s="68">
        <v>990043</v>
      </c>
      <c r="G119" s="69">
        <v>463</v>
      </c>
      <c r="H119" s="69">
        <v>13.9</v>
      </c>
      <c r="I119" s="69">
        <v>5.1100000000000003</v>
      </c>
      <c r="J119" s="69">
        <v>8.07</v>
      </c>
      <c r="K119" s="69">
        <v>22.3</v>
      </c>
      <c r="L119" s="69">
        <v>2.2200000000000002</v>
      </c>
      <c r="M119" s="69">
        <v>245</v>
      </c>
      <c r="N119" s="69">
        <v>0.56999999999999995</v>
      </c>
      <c r="O119" s="69">
        <v>269</v>
      </c>
      <c r="P119" s="69">
        <v>164</v>
      </c>
      <c r="Q119" s="69">
        <v>47.3</v>
      </c>
      <c r="R119" s="69">
        <v>28.7</v>
      </c>
      <c r="S119" s="69">
        <v>2.76</v>
      </c>
      <c r="T119" s="69">
        <v>0.73</v>
      </c>
      <c r="U119" s="69">
        <v>62.7</v>
      </c>
      <c r="V119" s="69">
        <v>4.1100000000000003</v>
      </c>
      <c r="W119" s="68">
        <f t="shared" si="17"/>
        <v>568.74919999999997</v>
      </c>
      <c r="X119" s="68">
        <f t="shared" si="18"/>
        <v>15.95303</v>
      </c>
      <c r="Y119" s="68">
        <f t="shared" si="19"/>
        <v>5.8432849999999998</v>
      </c>
      <c r="Z119" s="68">
        <f t="shared" si="20"/>
        <v>9.3442530000000001</v>
      </c>
      <c r="AA119" s="68">
        <f t="shared" si="21"/>
        <v>25.702980000000004</v>
      </c>
      <c r="AB119" s="68">
        <f t="shared" si="22"/>
        <v>2.5430100000000002</v>
      </c>
      <c r="AC119" s="68">
        <f t="shared" si="23"/>
        <v>287.33600000000001</v>
      </c>
      <c r="AD119" s="68">
        <f t="shared" si="24"/>
        <v>0.64814699999999992</v>
      </c>
      <c r="AE119" s="68">
        <f t="shared" si="25"/>
        <v>191.28960000000001</v>
      </c>
      <c r="AF119" s="68">
        <f t="shared" si="26"/>
        <v>57.147859999999994</v>
      </c>
      <c r="AG119" s="68">
        <f t="shared" si="27"/>
        <v>33.280519999999996</v>
      </c>
      <c r="AH119" s="68">
        <f t="shared" si="28"/>
        <v>3.2463119999999996</v>
      </c>
      <c r="AI119" s="68">
        <f t="shared" si="29"/>
        <v>0.83373299999999995</v>
      </c>
      <c r="AJ119" s="68">
        <f t="shared" si="30"/>
        <v>79.622730000000004</v>
      </c>
      <c r="AK119" s="68">
        <f t="shared" si="31"/>
        <v>4.6800570000000006</v>
      </c>
      <c r="AL119" s="85">
        <f t="shared" si="32"/>
        <v>384.80450000000002</v>
      </c>
      <c r="AM119" s="86">
        <f t="shared" si="33"/>
        <v>1286.2207170000001</v>
      </c>
    </row>
    <row r="120" spans="1:39" x14ac:dyDescent="0.2">
      <c r="A120" s="65" t="s">
        <v>75</v>
      </c>
      <c r="B120" s="66">
        <v>117</v>
      </c>
      <c r="C120" s="66">
        <v>118</v>
      </c>
      <c r="D120" s="67" t="s">
        <v>238</v>
      </c>
      <c r="E120" s="67" t="s">
        <v>77</v>
      </c>
      <c r="F120" s="68">
        <v>990043</v>
      </c>
      <c r="G120" s="69">
        <v>547</v>
      </c>
      <c r="H120" s="69">
        <v>14.55</v>
      </c>
      <c r="I120" s="69">
        <v>6.17</v>
      </c>
      <c r="J120" s="69">
        <v>8.02</v>
      </c>
      <c r="K120" s="69">
        <v>20.8</v>
      </c>
      <c r="L120" s="69">
        <v>2.42</v>
      </c>
      <c r="M120" s="69">
        <v>296</v>
      </c>
      <c r="N120" s="69">
        <v>0.57999999999999996</v>
      </c>
      <c r="O120" s="69">
        <v>311</v>
      </c>
      <c r="P120" s="69">
        <v>184.5</v>
      </c>
      <c r="Q120" s="69">
        <v>53.6</v>
      </c>
      <c r="R120" s="69">
        <v>29.9</v>
      </c>
      <c r="S120" s="69">
        <v>2.86</v>
      </c>
      <c r="T120" s="69">
        <v>0.72</v>
      </c>
      <c r="U120" s="69">
        <v>68.400000000000006</v>
      </c>
      <c r="V120" s="69">
        <v>4.2699999999999996</v>
      </c>
      <c r="W120" s="68">
        <f t="shared" si="17"/>
        <v>671.9348</v>
      </c>
      <c r="X120" s="68">
        <f t="shared" si="18"/>
        <v>16.699034999999999</v>
      </c>
      <c r="Y120" s="68">
        <f t="shared" si="19"/>
        <v>7.0553949999999999</v>
      </c>
      <c r="Z120" s="68">
        <f t="shared" si="20"/>
        <v>9.2863579999999981</v>
      </c>
      <c r="AA120" s="68">
        <f t="shared" si="21"/>
        <v>23.974080000000001</v>
      </c>
      <c r="AB120" s="68">
        <f t="shared" si="22"/>
        <v>2.7721099999999996</v>
      </c>
      <c r="AC120" s="68">
        <f t="shared" si="23"/>
        <v>347.14879999999999</v>
      </c>
      <c r="AD120" s="68">
        <f t="shared" si="24"/>
        <v>0.65951799999999994</v>
      </c>
      <c r="AE120" s="68">
        <f t="shared" si="25"/>
        <v>215.20080000000002</v>
      </c>
      <c r="AF120" s="68">
        <f t="shared" si="26"/>
        <v>64.759519999999995</v>
      </c>
      <c r="AG120" s="68">
        <f t="shared" si="27"/>
        <v>34.672039999999996</v>
      </c>
      <c r="AH120" s="68">
        <f t="shared" si="28"/>
        <v>3.3639319999999997</v>
      </c>
      <c r="AI120" s="68">
        <f t="shared" si="29"/>
        <v>0.82231199999999993</v>
      </c>
      <c r="AJ120" s="68">
        <f t="shared" si="30"/>
        <v>86.861160000000012</v>
      </c>
      <c r="AK120" s="68">
        <f t="shared" si="31"/>
        <v>4.8622489999999994</v>
      </c>
      <c r="AL120" s="85">
        <f t="shared" si="32"/>
        <v>444.88550000000004</v>
      </c>
      <c r="AM120" s="86">
        <f t="shared" si="33"/>
        <v>1490.0721089999997</v>
      </c>
    </row>
    <row r="121" spans="1:39" x14ac:dyDescent="0.2">
      <c r="A121" s="65" t="s">
        <v>75</v>
      </c>
      <c r="B121" s="66">
        <v>118</v>
      </c>
      <c r="C121" s="66">
        <v>119</v>
      </c>
      <c r="D121" s="67" t="s">
        <v>239</v>
      </c>
      <c r="E121" s="67" t="s">
        <v>77</v>
      </c>
      <c r="F121" s="68">
        <v>990043</v>
      </c>
      <c r="G121" s="69">
        <v>5090</v>
      </c>
      <c r="H121" s="69">
        <v>20.7</v>
      </c>
      <c r="I121" s="69">
        <v>7.25</v>
      </c>
      <c r="J121" s="69">
        <v>20.8</v>
      </c>
      <c r="K121" s="69">
        <v>45.6</v>
      </c>
      <c r="L121" s="69">
        <v>3.33</v>
      </c>
      <c r="M121" s="69">
        <v>3450</v>
      </c>
      <c r="N121" s="69">
        <v>0.76</v>
      </c>
      <c r="O121" s="69">
        <v>917</v>
      </c>
      <c r="P121" s="69">
        <v>1140</v>
      </c>
      <c r="Q121" s="69">
        <v>418</v>
      </c>
      <c r="R121" s="69">
        <v>94.2</v>
      </c>
      <c r="S121" s="69">
        <v>6.08</v>
      </c>
      <c r="T121" s="69">
        <v>0.89</v>
      </c>
      <c r="U121" s="69">
        <v>78.900000000000006</v>
      </c>
      <c r="V121" s="69">
        <v>6.02</v>
      </c>
      <c r="W121" s="68">
        <f t="shared" si="17"/>
        <v>6252.5559999999996</v>
      </c>
      <c r="X121" s="68">
        <f t="shared" si="18"/>
        <v>23.757389999999997</v>
      </c>
      <c r="Y121" s="68">
        <f t="shared" si="19"/>
        <v>8.2903749999999992</v>
      </c>
      <c r="Z121" s="68">
        <f t="shared" si="20"/>
        <v>24.084319999999998</v>
      </c>
      <c r="AA121" s="68">
        <f t="shared" si="21"/>
        <v>52.558560000000007</v>
      </c>
      <c r="AB121" s="68">
        <f t="shared" si="22"/>
        <v>3.8145150000000001</v>
      </c>
      <c r="AC121" s="68">
        <f t="shared" si="23"/>
        <v>4046.1600000000003</v>
      </c>
      <c r="AD121" s="68">
        <f t="shared" si="24"/>
        <v>0.86419599999999996</v>
      </c>
      <c r="AE121" s="68">
        <f t="shared" si="25"/>
        <v>1329.6960000000001</v>
      </c>
      <c r="AF121" s="68">
        <f t="shared" si="26"/>
        <v>505.02759999999995</v>
      </c>
      <c r="AG121" s="68">
        <f t="shared" si="27"/>
        <v>109.23432</v>
      </c>
      <c r="AH121" s="68">
        <f t="shared" si="28"/>
        <v>7.1512959999999994</v>
      </c>
      <c r="AI121" s="68">
        <f t="shared" si="29"/>
        <v>1.0164689999999998</v>
      </c>
      <c r="AJ121" s="68">
        <f t="shared" si="30"/>
        <v>100.19511000000001</v>
      </c>
      <c r="AK121" s="68">
        <f t="shared" si="31"/>
        <v>6.8549739999999995</v>
      </c>
      <c r="AL121" s="85">
        <f t="shared" si="32"/>
        <v>1311.7685000000001</v>
      </c>
      <c r="AM121" s="86">
        <f t="shared" si="33"/>
        <v>12471.261124999999</v>
      </c>
    </row>
    <row r="122" spans="1:39" x14ac:dyDescent="0.2">
      <c r="A122" s="65" t="s">
        <v>75</v>
      </c>
      <c r="B122" s="66">
        <v>119</v>
      </c>
      <c r="C122" s="66">
        <v>120</v>
      </c>
      <c r="D122" s="67" t="s">
        <v>240</v>
      </c>
      <c r="E122" s="67" t="s">
        <v>77</v>
      </c>
      <c r="F122" s="68">
        <v>990043</v>
      </c>
      <c r="G122" s="69">
        <v>3290</v>
      </c>
      <c r="H122" s="69">
        <v>16.149999999999999</v>
      </c>
      <c r="I122" s="69">
        <v>6.52</v>
      </c>
      <c r="J122" s="69">
        <v>14.4</v>
      </c>
      <c r="K122" s="69">
        <v>31.2</v>
      </c>
      <c r="L122" s="69">
        <v>2.74</v>
      </c>
      <c r="M122" s="69">
        <v>2280</v>
      </c>
      <c r="N122" s="69">
        <v>0.79</v>
      </c>
      <c r="O122" s="69">
        <v>639</v>
      </c>
      <c r="P122" s="69">
        <v>726</v>
      </c>
      <c r="Q122" s="69">
        <v>266</v>
      </c>
      <c r="R122" s="69">
        <v>62.4</v>
      </c>
      <c r="S122" s="69">
        <v>4.25</v>
      </c>
      <c r="T122" s="69">
        <v>0.87</v>
      </c>
      <c r="U122" s="69">
        <v>66.8</v>
      </c>
      <c r="V122" s="69">
        <v>4.96</v>
      </c>
      <c r="W122" s="68">
        <f t="shared" si="17"/>
        <v>4041.4359999999997</v>
      </c>
      <c r="X122" s="68">
        <f t="shared" si="18"/>
        <v>18.535354999999999</v>
      </c>
      <c r="Y122" s="68">
        <f t="shared" si="19"/>
        <v>7.4556199999999997</v>
      </c>
      <c r="Z122" s="68">
        <f t="shared" si="20"/>
        <v>16.673759999999998</v>
      </c>
      <c r="AA122" s="68">
        <f t="shared" si="21"/>
        <v>35.961120000000001</v>
      </c>
      <c r="AB122" s="68">
        <f t="shared" si="22"/>
        <v>3.1386700000000003</v>
      </c>
      <c r="AC122" s="68">
        <f t="shared" si="23"/>
        <v>2673.9839999999999</v>
      </c>
      <c r="AD122" s="68">
        <f t="shared" si="24"/>
        <v>0.89830900000000002</v>
      </c>
      <c r="AE122" s="68">
        <f t="shared" si="25"/>
        <v>846.80640000000005</v>
      </c>
      <c r="AF122" s="68">
        <f t="shared" si="26"/>
        <v>321.38119999999998</v>
      </c>
      <c r="AG122" s="68">
        <f t="shared" si="27"/>
        <v>72.359039999999993</v>
      </c>
      <c r="AH122" s="68">
        <f t="shared" si="28"/>
        <v>4.99885</v>
      </c>
      <c r="AI122" s="68">
        <f t="shared" si="29"/>
        <v>0.99362699999999993</v>
      </c>
      <c r="AJ122" s="68">
        <f t="shared" si="30"/>
        <v>84.829319999999996</v>
      </c>
      <c r="AK122" s="68">
        <f t="shared" si="31"/>
        <v>5.6479520000000001</v>
      </c>
      <c r="AL122" s="85">
        <f t="shared" si="32"/>
        <v>914.08950000000004</v>
      </c>
      <c r="AM122" s="86">
        <f t="shared" si="33"/>
        <v>8135.0992230000011</v>
      </c>
    </row>
    <row r="123" spans="1:39" x14ac:dyDescent="0.2">
      <c r="A123" s="65" t="s">
        <v>75</v>
      </c>
      <c r="B123" s="66">
        <v>120</v>
      </c>
      <c r="C123" s="66">
        <v>121</v>
      </c>
      <c r="D123" s="67" t="s">
        <v>241</v>
      </c>
      <c r="E123" s="67" t="s">
        <v>77</v>
      </c>
      <c r="F123" s="68">
        <v>990043</v>
      </c>
      <c r="G123" s="69">
        <v>735</v>
      </c>
      <c r="H123" s="69">
        <v>15.5</v>
      </c>
      <c r="I123" s="69">
        <v>6.08</v>
      </c>
      <c r="J123" s="69">
        <v>10.15</v>
      </c>
      <c r="K123" s="69">
        <v>27.5</v>
      </c>
      <c r="L123" s="69">
        <v>2.83</v>
      </c>
      <c r="M123" s="69">
        <v>420</v>
      </c>
      <c r="N123" s="69">
        <v>0.51</v>
      </c>
      <c r="O123" s="69">
        <v>374</v>
      </c>
      <c r="P123" s="69">
        <v>237</v>
      </c>
      <c r="Q123" s="69">
        <v>69.2</v>
      </c>
      <c r="R123" s="69">
        <v>36</v>
      </c>
      <c r="S123" s="69">
        <v>3.56</v>
      </c>
      <c r="T123" s="69">
        <v>0.7</v>
      </c>
      <c r="U123" s="69">
        <v>65.8</v>
      </c>
      <c r="V123" s="69">
        <v>4.2699999999999996</v>
      </c>
      <c r="W123" s="68">
        <f t="shared" si="17"/>
        <v>902.87399999999991</v>
      </c>
      <c r="X123" s="68">
        <f t="shared" si="18"/>
        <v>17.789349999999999</v>
      </c>
      <c r="Y123" s="68">
        <f t="shared" si="19"/>
        <v>6.9524799999999995</v>
      </c>
      <c r="Z123" s="68">
        <f t="shared" si="20"/>
        <v>11.752685</v>
      </c>
      <c r="AA123" s="68">
        <f t="shared" si="21"/>
        <v>31.6965</v>
      </c>
      <c r="AB123" s="68">
        <f t="shared" si="22"/>
        <v>3.241765</v>
      </c>
      <c r="AC123" s="68">
        <f t="shared" si="23"/>
        <v>492.57600000000002</v>
      </c>
      <c r="AD123" s="68">
        <f t="shared" si="24"/>
        <v>0.57992100000000002</v>
      </c>
      <c r="AE123" s="68">
        <f t="shared" si="25"/>
        <v>276.43680000000001</v>
      </c>
      <c r="AF123" s="68">
        <f t="shared" si="26"/>
        <v>83.607439999999997</v>
      </c>
      <c r="AG123" s="68">
        <f t="shared" si="27"/>
        <v>41.745599999999996</v>
      </c>
      <c r="AH123" s="68">
        <f t="shared" si="28"/>
        <v>4.1872720000000001</v>
      </c>
      <c r="AI123" s="68">
        <f t="shared" si="29"/>
        <v>0.7994699999999999</v>
      </c>
      <c r="AJ123" s="68">
        <f t="shared" si="30"/>
        <v>83.559420000000003</v>
      </c>
      <c r="AK123" s="68">
        <f t="shared" si="31"/>
        <v>4.8622489999999994</v>
      </c>
      <c r="AL123" s="85">
        <f t="shared" si="32"/>
        <v>535.00700000000006</v>
      </c>
      <c r="AM123" s="86">
        <f t="shared" si="33"/>
        <v>1962.6609519999997</v>
      </c>
    </row>
    <row r="124" spans="1:39" x14ac:dyDescent="0.2">
      <c r="A124" s="65" t="s">
        <v>75</v>
      </c>
      <c r="B124" s="66">
        <v>121</v>
      </c>
      <c r="C124" s="66">
        <v>122</v>
      </c>
      <c r="D124" s="67" t="s">
        <v>242</v>
      </c>
      <c r="E124" s="67" t="s">
        <v>77</v>
      </c>
      <c r="F124" s="68">
        <v>990043</v>
      </c>
      <c r="G124" s="69">
        <v>716</v>
      </c>
      <c r="H124" s="69">
        <v>14.3</v>
      </c>
      <c r="I124" s="69">
        <v>5.8</v>
      </c>
      <c r="J124" s="69">
        <v>9.73</v>
      </c>
      <c r="K124" s="69">
        <v>24.2</v>
      </c>
      <c r="L124" s="69">
        <v>2.59</v>
      </c>
      <c r="M124" s="69">
        <v>402</v>
      </c>
      <c r="N124" s="69">
        <v>0.56999999999999995</v>
      </c>
      <c r="O124" s="69">
        <v>358</v>
      </c>
      <c r="P124" s="69">
        <v>238</v>
      </c>
      <c r="Q124" s="69">
        <v>72.2</v>
      </c>
      <c r="R124" s="69">
        <v>34.4</v>
      </c>
      <c r="S124" s="69">
        <v>3.01</v>
      </c>
      <c r="T124" s="69">
        <v>0.69</v>
      </c>
      <c r="U124" s="69">
        <v>66.5</v>
      </c>
      <c r="V124" s="69">
        <v>4.09</v>
      </c>
      <c r="W124" s="68">
        <f t="shared" si="17"/>
        <v>879.53440000000001</v>
      </c>
      <c r="X124" s="68">
        <f t="shared" si="18"/>
        <v>16.412109999999998</v>
      </c>
      <c r="Y124" s="68">
        <f t="shared" si="19"/>
        <v>6.6322999999999999</v>
      </c>
      <c r="Z124" s="68">
        <f t="shared" si="20"/>
        <v>11.266367000000001</v>
      </c>
      <c r="AA124" s="68">
        <f t="shared" si="21"/>
        <v>27.89292</v>
      </c>
      <c r="AB124" s="68">
        <f t="shared" si="22"/>
        <v>2.9668449999999997</v>
      </c>
      <c r="AC124" s="68">
        <f t="shared" si="23"/>
        <v>471.46560000000005</v>
      </c>
      <c r="AD124" s="68">
        <f t="shared" si="24"/>
        <v>0.64814699999999992</v>
      </c>
      <c r="AE124" s="68">
        <f t="shared" si="25"/>
        <v>277.60320000000002</v>
      </c>
      <c r="AF124" s="68">
        <f t="shared" si="26"/>
        <v>87.232039999999998</v>
      </c>
      <c r="AG124" s="68">
        <f t="shared" si="27"/>
        <v>39.890239999999999</v>
      </c>
      <c r="AH124" s="68">
        <f t="shared" si="28"/>
        <v>3.5403619999999996</v>
      </c>
      <c r="AI124" s="68">
        <f t="shared" si="29"/>
        <v>0.78804899999999989</v>
      </c>
      <c r="AJ124" s="68">
        <f t="shared" si="30"/>
        <v>84.448350000000005</v>
      </c>
      <c r="AK124" s="68">
        <f t="shared" si="31"/>
        <v>4.6572829999999996</v>
      </c>
      <c r="AL124" s="85">
        <f t="shared" si="32"/>
        <v>512.11900000000003</v>
      </c>
      <c r="AM124" s="86">
        <f t="shared" si="33"/>
        <v>1914.9782130000003</v>
      </c>
    </row>
    <row r="125" spans="1:39" x14ac:dyDescent="0.2">
      <c r="A125" s="65" t="s">
        <v>75</v>
      </c>
      <c r="B125" s="66">
        <v>122</v>
      </c>
      <c r="C125" s="66">
        <v>123</v>
      </c>
      <c r="D125" s="67" t="s">
        <v>243</v>
      </c>
      <c r="E125" s="67" t="s">
        <v>77</v>
      </c>
      <c r="F125" s="68">
        <v>990043</v>
      </c>
      <c r="G125" s="69">
        <v>1015</v>
      </c>
      <c r="H125" s="69">
        <v>10.4</v>
      </c>
      <c r="I125" s="69">
        <v>4.97</v>
      </c>
      <c r="J125" s="69">
        <v>8.01</v>
      </c>
      <c r="K125" s="69">
        <v>18</v>
      </c>
      <c r="L125" s="69">
        <v>1.92</v>
      </c>
      <c r="M125" s="69">
        <v>623</v>
      </c>
      <c r="N125" s="69">
        <v>0.67</v>
      </c>
      <c r="O125" s="69">
        <v>594</v>
      </c>
      <c r="P125" s="69">
        <v>277</v>
      </c>
      <c r="Q125" s="69">
        <v>90.6</v>
      </c>
      <c r="R125" s="69">
        <v>31.5</v>
      </c>
      <c r="S125" s="69">
        <v>2.37</v>
      </c>
      <c r="T125" s="69">
        <v>0.68</v>
      </c>
      <c r="U125" s="69">
        <v>50.2</v>
      </c>
      <c r="V125" s="69">
        <v>5.15</v>
      </c>
      <c r="W125" s="68">
        <f t="shared" si="17"/>
        <v>1246.826</v>
      </c>
      <c r="X125" s="68">
        <f t="shared" si="18"/>
        <v>11.93608</v>
      </c>
      <c r="Y125" s="68">
        <f t="shared" si="19"/>
        <v>5.6831949999999996</v>
      </c>
      <c r="Z125" s="68">
        <f t="shared" si="20"/>
        <v>9.2747789999999988</v>
      </c>
      <c r="AA125" s="68">
        <f t="shared" si="21"/>
        <v>20.7468</v>
      </c>
      <c r="AB125" s="68">
        <f t="shared" si="22"/>
        <v>2.19936</v>
      </c>
      <c r="AC125" s="68">
        <f t="shared" si="23"/>
        <v>730.65440000000001</v>
      </c>
      <c r="AD125" s="68">
        <f t="shared" si="24"/>
        <v>0.76185700000000001</v>
      </c>
      <c r="AE125" s="68">
        <f t="shared" si="25"/>
        <v>323.09280000000001</v>
      </c>
      <c r="AF125" s="68">
        <f t="shared" si="26"/>
        <v>109.46291999999998</v>
      </c>
      <c r="AG125" s="68">
        <f t="shared" si="27"/>
        <v>36.5274</v>
      </c>
      <c r="AH125" s="68">
        <f t="shared" si="28"/>
        <v>2.7875939999999999</v>
      </c>
      <c r="AI125" s="68">
        <f t="shared" si="29"/>
        <v>0.77662799999999999</v>
      </c>
      <c r="AJ125" s="68">
        <f t="shared" si="30"/>
        <v>63.748980000000003</v>
      </c>
      <c r="AK125" s="68">
        <f t="shared" si="31"/>
        <v>5.8643050000000008</v>
      </c>
      <c r="AL125" s="85">
        <f t="shared" si="32"/>
        <v>849.7170000000001</v>
      </c>
      <c r="AM125" s="86">
        <f t="shared" si="33"/>
        <v>2570.3430979999998</v>
      </c>
    </row>
    <row r="126" spans="1:39" x14ac:dyDescent="0.2">
      <c r="A126" s="65" t="s">
        <v>75</v>
      </c>
      <c r="B126" s="66">
        <v>123</v>
      </c>
      <c r="C126" s="66">
        <v>124</v>
      </c>
      <c r="D126" s="67" t="s">
        <v>246</v>
      </c>
      <c r="E126" s="67" t="s">
        <v>77</v>
      </c>
      <c r="F126" s="68">
        <v>990043</v>
      </c>
      <c r="G126" s="69">
        <v>2720</v>
      </c>
      <c r="H126" s="69">
        <v>17.75</v>
      </c>
      <c r="I126" s="69">
        <v>6.83</v>
      </c>
      <c r="J126" s="69">
        <v>16.55</v>
      </c>
      <c r="K126" s="69">
        <v>36.6</v>
      </c>
      <c r="L126" s="69">
        <v>2.84</v>
      </c>
      <c r="M126" s="69">
        <v>1525</v>
      </c>
      <c r="N126" s="69">
        <v>0.88</v>
      </c>
      <c r="O126" s="69">
        <v>490</v>
      </c>
      <c r="P126" s="69">
        <v>786</v>
      </c>
      <c r="Q126" s="69">
        <v>254</v>
      </c>
      <c r="R126" s="69">
        <v>76.400000000000006</v>
      </c>
      <c r="S126" s="69">
        <v>4.18</v>
      </c>
      <c r="T126" s="69">
        <v>0.91</v>
      </c>
      <c r="U126" s="69">
        <v>69.900000000000006</v>
      </c>
      <c r="V126" s="69">
        <v>5.57</v>
      </c>
      <c r="W126" s="68">
        <f t="shared" si="17"/>
        <v>3341.248</v>
      </c>
      <c r="X126" s="68">
        <f t="shared" si="18"/>
        <v>20.371675</v>
      </c>
      <c r="Y126" s="68">
        <f t="shared" si="19"/>
        <v>7.8101050000000001</v>
      </c>
      <c r="Z126" s="68">
        <f t="shared" si="20"/>
        <v>19.163245</v>
      </c>
      <c r="AA126" s="68">
        <f t="shared" si="21"/>
        <v>42.185160000000003</v>
      </c>
      <c r="AB126" s="68">
        <f t="shared" si="22"/>
        <v>3.2532199999999998</v>
      </c>
      <c r="AC126" s="68">
        <f t="shared" si="23"/>
        <v>1788.5200000000002</v>
      </c>
      <c r="AD126" s="68">
        <f t="shared" si="24"/>
        <v>1.000648</v>
      </c>
      <c r="AE126" s="68">
        <f t="shared" si="25"/>
        <v>916.79040000000009</v>
      </c>
      <c r="AF126" s="68">
        <f t="shared" si="26"/>
        <v>306.88279999999997</v>
      </c>
      <c r="AG126" s="68">
        <f t="shared" si="27"/>
        <v>88.593440000000001</v>
      </c>
      <c r="AH126" s="68">
        <f t="shared" si="28"/>
        <v>4.9165159999999997</v>
      </c>
      <c r="AI126" s="68">
        <f t="shared" si="29"/>
        <v>1.0393109999999999</v>
      </c>
      <c r="AJ126" s="68">
        <f t="shared" si="30"/>
        <v>88.766010000000009</v>
      </c>
      <c r="AK126" s="68">
        <f t="shared" si="31"/>
        <v>6.3425590000000005</v>
      </c>
      <c r="AL126" s="85">
        <f t="shared" si="32"/>
        <v>700.94500000000005</v>
      </c>
      <c r="AM126" s="86">
        <f t="shared" si="33"/>
        <v>6636.8830890000008</v>
      </c>
    </row>
    <row r="127" spans="1:39" x14ac:dyDescent="0.2">
      <c r="A127" s="65" t="s">
        <v>75</v>
      </c>
      <c r="B127" s="66">
        <v>124</v>
      </c>
      <c r="C127" s="66">
        <v>125</v>
      </c>
      <c r="D127" s="67" t="s">
        <v>247</v>
      </c>
      <c r="E127" s="67" t="s">
        <v>77</v>
      </c>
      <c r="F127" s="68">
        <v>990043</v>
      </c>
      <c r="G127" s="69">
        <v>2480</v>
      </c>
      <c r="H127" s="69">
        <v>13.4</v>
      </c>
      <c r="I127" s="69">
        <v>5.86</v>
      </c>
      <c r="J127" s="69">
        <v>14.65</v>
      </c>
      <c r="K127" s="69">
        <v>30.7</v>
      </c>
      <c r="L127" s="69">
        <v>2.25</v>
      </c>
      <c r="M127" s="69">
        <v>1480</v>
      </c>
      <c r="N127" s="69">
        <v>0.68</v>
      </c>
      <c r="O127" s="69">
        <v>649</v>
      </c>
      <c r="P127" s="69">
        <v>690</v>
      </c>
      <c r="Q127" s="69">
        <v>230</v>
      </c>
      <c r="R127" s="69">
        <v>64.900000000000006</v>
      </c>
      <c r="S127" s="69">
        <v>3.66</v>
      </c>
      <c r="T127" s="69">
        <v>0.74</v>
      </c>
      <c r="U127" s="69">
        <v>56.3</v>
      </c>
      <c r="V127" s="69">
        <v>4.8</v>
      </c>
      <c r="W127" s="68">
        <f t="shared" si="17"/>
        <v>3046.4319999999998</v>
      </c>
      <c r="X127" s="68">
        <f t="shared" si="18"/>
        <v>15.37918</v>
      </c>
      <c r="Y127" s="68">
        <f t="shared" si="19"/>
        <v>6.7009100000000004</v>
      </c>
      <c r="Z127" s="68">
        <f t="shared" si="20"/>
        <v>16.963235000000001</v>
      </c>
      <c r="AA127" s="68">
        <f t="shared" si="21"/>
        <v>35.384820000000005</v>
      </c>
      <c r="AB127" s="68">
        <f t="shared" si="22"/>
        <v>2.577375</v>
      </c>
      <c r="AC127" s="68">
        <f t="shared" si="23"/>
        <v>1735.7440000000001</v>
      </c>
      <c r="AD127" s="68">
        <f t="shared" si="24"/>
        <v>0.77322800000000003</v>
      </c>
      <c r="AE127" s="68">
        <f t="shared" si="25"/>
        <v>804.81600000000003</v>
      </c>
      <c r="AF127" s="68">
        <f t="shared" si="26"/>
        <v>277.88599999999997</v>
      </c>
      <c r="AG127" s="68">
        <f t="shared" si="27"/>
        <v>75.258040000000008</v>
      </c>
      <c r="AH127" s="68">
        <f t="shared" si="28"/>
        <v>4.3048919999999997</v>
      </c>
      <c r="AI127" s="68">
        <f t="shared" si="29"/>
        <v>0.84515399999999996</v>
      </c>
      <c r="AJ127" s="68">
        <f t="shared" si="30"/>
        <v>71.495369999999994</v>
      </c>
      <c r="AK127" s="68">
        <f t="shared" si="31"/>
        <v>5.4657600000000004</v>
      </c>
      <c r="AL127" s="85">
        <f t="shared" si="32"/>
        <v>928.39450000000011</v>
      </c>
      <c r="AM127" s="86">
        <f t="shared" si="33"/>
        <v>6100.0259639999986</v>
      </c>
    </row>
    <row r="128" spans="1:39" x14ac:dyDescent="0.2">
      <c r="A128" s="65" t="s">
        <v>75</v>
      </c>
      <c r="B128" s="66">
        <v>125</v>
      </c>
      <c r="C128" s="66">
        <v>126</v>
      </c>
      <c r="D128" s="67" t="s">
        <v>248</v>
      </c>
      <c r="E128" s="67" t="s">
        <v>77</v>
      </c>
      <c r="F128" s="68">
        <v>990043</v>
      </c>
      <c r="G128" s="69">
        <v>1825</v>
      </c>
      <c r="H128" s="69">
        <v>11.05</v>
      </c>
      <c r="I128" s="69">
        <v>5.05</v>
      </c>
      <c r="J128" s="69">
        <v>11.55</v>
      </c>
      <c r="K128" s="69">
        <v>23.9</v>
      </c>
      <c r="L128" s="69">
        <v>1.84</v>
      </c>
      <c r="M128" s="69">
        <v>1085</v>
      </c>
      <c r="N128" s="69">
        <v>0.73</v>
      </c>
      <c r="O128" s="69">
        <v>501</v>
      </c>
      <c r="P128" s="69">
        <v>532</v>
      </c>
      <c r="Q128" s="69">
        <v>171</v>
      </c>
      <c r="R128" s="69">
        <v>53.3</v>
      </c>
      <c r="S128" s="69">
        <v>2.88</v>
      </c>
      <c r="T128" s="69">
        <v>0.74</v>
      </c>
      <c r="U128" s="69">
        <v>46.1</v>
      </c>
      <c r="V128" s="69">
        <v>4.8099999999999996</v>
      </c>
      <c r="W128" s="68">
        <f t="shared" si="17"/>
        <v>2241.83</v>
      </c>
      <c r="X128" s="68">
        <f t="shared" si="18"/>
        <v>12.682085000000001</v>
      </c>
      <c r="Y128" s="68">
        <f t="shared" si="19"/>
        <v>5.7746749999999993</v>
      </c>
      <c r="Z128" s="68">
        <f t="shared" si="20"/>
        <v>13.373745</v>
      </c>
      <c r="AA128" s="68">
        <f t="shared" si="21"/>
        <v>27.547139999999999</v>
      </c>
      <c r="AB128" s="68">
        <f t="shared" si="22"/>
        <v>2.10772</v>
      </c>
      <c r="AC128" s="68">
        <f t="shared" si="23"/>
        <v>1272.4880000000001</v>
      </c>
      <c r="AD128" s="68">
        <f t="shared" si="24"/>
        <v>0.83008300000000002</v>
      </c>
      <c r="AE128" s="68">
        <f t="shared" si="25"/>
        <v>620.52480000000003</v>
      </c>
      <c r="AF128" s="68">
        <f t="shared" si="26"/>
        <v>206.60219999999998</v>
      </c>
      <c r="AG128" s="68">
        <f t="shared" si="27"/>
        <v>61.806679999999993</v>
      </c>
      <c r="AH128" s="68">
        <f t="shared" si="28"/>
        <v>3.3874559999999998</v>
      </c>
      <c r="AI128" s="68">
        <f t="shared" si="29"/>
        <v>0.84515399999999996</v>
      </c>
      <c r="AJ128" s="68">
        <f t="shared" si="30"/>
        <v>58.542390000000005</v>
      </c>
      <c r="AK128" s="68">
        <f t="shared" si="31"/>
        <v>5.4771469999999995</v>
      </c>
      <c r="AL128" s="85">
        <f t="shared" si="32"/>
        <v>716.68050000000005</v>
      </c>
      <c r="AM128" s="86">
        <f t="shared" si="33"/>
        <v>4533.8192749999989</v>
      </c>
    </row>
    <row r="129" spans="1:39" x14ac:dyDescent="0.2">
      <c r="A129" s="65" t="s">
        <v>75</v>
      </c>
      <c r="B129" s="66">
        <v>126</v>
      </c>
      <c r="C129" s="66">
        <v>127</v>
      </c>
      <c r="D129" s="67" t="s">
        <v>249</v>
      </c>
      <c r="E129" s="67" t="s">
        <v>77</v>
      </c>
      <c r="F129" s="68">
        <v>990043</v>
      </c>
      <c r="G129" s="69">
        <v>3380</v>
      </c>
      <c r="H129" s="69">
        <v>14.15</v>
      </c>
      <c r="I129" s="69">
        <v>5.69</v>
      </c>
      <c r="J129" s="69">
        <v>16.2</v>
      </c>
      <c r="K129" s="69">
        <v>33.799999999999997</v>
      </c>
      <c r="L129" s="69">
        <v>2.31</v>
      </c>
      <c r="M129" s="69">
        <v>2290</v>
      </c>
      <c r="N129" s="69">
        <v>0.75</v>
      </c>
      <c r="O129" s="69">
        <v>693</v>
      </c>
      <c r="P129" s="69">
        <v>812</v>
      </c>
      <c r="Q129" s="69">
        <v>281</v>
      </c>
      <c r="R129" s="69">
        <v>73.900000000000006</v>
      </c>
      <c r="S129" s="69">
        <v>4.0599999999999996</v>
      </c>
      <c r="T129" s="69">
        <v>0.82</v>
      </c>
      <c r="U129" s="69">
        <v>55.4</v>
      </c>
      <c r="V129" s="69">
        <v>4.87</v>
      </c>
      <c r="W129" s="68">
        <f t="shared" si="17"/>
        <v>4151.9920000000002</v>
      </c>
      <c r="X129" s="68">
        <f t="shared" si="18"/>
        <v>16.239954999999998</v>
      </c>
      <c r="Y129" s="68">
        <f t="shared" si="19"/>
        <v>6.5065150000000003</v>
      </c>
      <c r="Z129" s="68">
        <f t="shared" si="20"/>
        <v>18.757979999999996</v>
      </c>
      <c r="AA129" s="68">
        <f t="shared" si="21"/>
        <v>38.957879999999996</v>
      </c>
      <c r="AB129" s="68">
        <f t="shared" si="22"/>
        <v>2.6461049999999999</v>
      </c>
      <c r="AC129" s="68">
        <f t="shared" si="23"/>
        <v>2685.712</v>
      </c>
      <c r="AD129" s="68">
        <f t="shared" si="24"/>
        <v>0.85282499999999994</v>
      </c>
      <c r="AE129" s="68">
        <f t="shared" si="25"/>
        <v>947.11680000000013</v>
      </c>
      <c r="AF129" s="68">
        <f t="shared" si="26"/>
        <v>339.50419999999997</v>
      </c>
      <c r="AG129" s="68">
        <f t="shared" si="27"/>
        <v>85.69444</v>
      </c>
      <c r="AH129" s="68">
        <f t="shared" si="28"/>
        <v>4.7753719999999991</v>
      </c>
      <c r="AI129" s="68">
        <f t="shared" si="29"/>
        <v>0.93652199999999985</v>
      </c>
      <c r="AJ129" s="68">
        <f t="shared" si="30"/>
        <v>70.352459999999994</v>
      </c>
      <c r="AK129" s="68">
        <f t="shared" si="31"/>
        <v>5.5454690000000006</v>
      </c>
      <c r="AL129" s="85">
        <f t="shared" si="32"/>
        <v>991.33650000000011</v>
      </c>
      <c r="AM129" s="86">
        <f t="shared" si="33"/>
        <v>8375.5905229999989</v>
      </c>
    </row>
    <row r="130" spans="1:39" x14ac:dyDescent="0.2">
      <c r="A130" s="65" t="s">
        <v>75</v>
      </c>
      <c r="B130" s="66">
        <v>127</v>
      </c>
      <c r="C130" s="66">
        <v>128</v>
      </c>
      <c r="D130" s="67" t="s">
        <v>250</v>
      </c>
      <c r="E130" s="67" t="s">
        <v>77</v>
      </c>
      <c r="F130" s="68">
        <v>990043</v>
      </c>
      <c r="G130" s="69">
        <v>1655</v>
      </c>
      <c r="H130" s="69">
        <v>8.93</v>
      </c>
      <c r="I130" s="69">
        <v>3.86</v>
      </c>
      <c r="J130" s="69">
        <v>9.1</v>
      </c>
      <c r="K130" s="69">
        <v>17.399999999999999</v>
      </c>
      <c r="L130" s="69">
        <v>1.56</v>
      </c>
      <c r="M130" s="69">
        <v>933</v>
      </c>
      <c r="N130" s="69">
        <v>0.53</v>
      </c>
      <c r="O130" s="69">
        <v>458</v>
      </c>
      <c r="P130" s="69">
        <v>429</v>
      </c>
      <c r="Q130" s="69">
        <v>146</v>
      </c>
      <c r="R130" s="69">
        <v>38.9</v>
      </c>
      <c r="S130" s="69">
        <v>2.25</v>
      </c>
      <c r="T130" s="69">
        <v>0.56000000000000005</v>
      </c>
      <c r="U130" s="69">
        <v>36.5</v>
      </c>
      <c r="V130" s="69">
        <v>3.52</v>
      </c>
      <c r="W130" s="68">
        <f t="shared" si="17"/>
        <v>2033.002</v>
      </c>
      <c r="X130" s="68">
        <f t="shared" si="18"/>
        <v>10.248961</v>
      </c>
      <c r="Y130" s="68">
        <f t="shared" si="19"/>
        <v>4.4139099999999996</v>
      </c>
      <c r="Z130" s="68">
        <f t="shared" si="20"/>
        <v>10.53689</v>
      </c>
      <c r="AA130" s="68">
        <f t="shared" si="21"/>
        <v>20.055240000000001</v>
      </c>
      <c r="AB130" s="68">
        <f t="shared" si="22"/>
        <v>1.78698</v>
      </c>
      <c r="AC130" s="68">
        <f t="shared" si="23"/>
        <v>1094.2224000000001</v>
      </c>
      <c r="AD130" s="68">
        <f t="shared" si="24"/>
        <v>0.60266300000000006</v>
      </c>
      <c r="AE130" s="68">
        <f t="shared" si="25"/>
        <v>500.38560000000007</v>
      </c>
      <c r="AF130" s="68">
        <f t="shared" si="26"/>
        <v>176.3972</v>
      </c>
      <c r="AG130" s="68">
        <f t="shared" si="27"/>
        <v>45.108439999999995</v>
      </c>
      <c r="AH130" s="68">
        <f t="shared" si="28"/>
        <v>2.6464499999999997</v>
      </c>
      <c r="AI130" s="68">
        <f t="shared" si="29"/>
        <v>0.63957600000000003</v>
      </c>
      <c r="AJ130" s="68">
        <f t="shared" si="30"/>
        <v>46.351350000000004</v>
      </c>
      <c r="AK130" s="68">
        <f t="shared" si="31"/>
        <v>4.0082240000000002</v>
      </c>
      <c r="AL130" s="85">
        <f t="shared" si="32"/>
        <v>655.1690000000001</v>
      </c>
      <c r="AM130" s="86">
        <f t="shared" si="33"/>
        <v>3950.4058840000002</v>
      </c>
    </row>
    <row r="131" spans="1:39" x14ac:dyDescent="0.2">
      <c r="A131" s="65" t="s">
        <v>75</v>
      </c>
      <c r="B131" s="66">
        <v>128</v>
      </c>
      <c r="C131" s="66">
        <v>129</v>
      </c>
      <c r="D131" s="67" t="s">
        <v>251</v>
      </c>
      <c r="E131" s="67" t="s">
        <v>77</v>
      </c>
      <c r="F131" s="68">
        <v>990043</v>
      </c>
      <c r="G131" s="69">
        <v>2550</v>
      </c>
      <c r="H131" s="69">
        <v>12.55</v>
      </c>
      <c r="I131" s="69">
        <v>4.8</v>
      </c>
      <c r="J131" s="69">
        <v>12.6</v>
      </c>
      <c r="K131" s="69">
        <v>26.1</v>
      </c>
      <c r="L131" s="69">
        <v>2.09</v>
      </c>
      <c r="M131" s="69">
        <v>1710</v>
      </c>
      <c r="N131" s="69">
        <v>0.67</v>
      </c>
      <c r="O131" s="69">
        <v>468</v>
      </c>
      <c r="P131" s="69">
        <v>601</v>
      </c>
      <c r="Q131" s="69">
        <v>210</v>
      </c>
      <c r="R131" s="69">
        <v>55.5</v>
      </c>
      <c r="S131" s="69">
        <v>3.31</v>
      </c>
      <c r="T131" s="69">
        <v>0.75</v>
      </c>
      <c r="U131" s="69">
        <v>52.7</v>
      </c>
      <c r="V131" s="69">
        <v>4.78</v>
      </c>
      <c r="W131" s="68">
        <f t="shared" ref="W131:W194" si="34">1.2284*G131</f>
        <v>3132.4199999999996</v>
      </c>
      <c r="X131" s="68">
        <f t="shared" ref="X131:X194" si="35">1.1477*H131</f>
        <v>14.403635</v>
      </c>
      <c r="Y131" s="68">
        <f t="shared" ref="Y131:Y194" si="36">1.1435*I131</f>
        <v>5.4887999999999995</v>
      </c>
      <c r="Z131" s="68">
        <f t="shared" ref="Z131:Z194" si="37">1.1579*J131</f>
        <v>14.58954</v>
      </c>
      <c r="AA131" s="68">
        <f t="shared" ref="AA131:AA194" si="38">1.1526*K131</f>
        <v>30.082860000000004</v>
      </c>
      <c r="AB131" s="68">
        <f t="shared" ref="AB131:AB194" si="39">1.1455*L131</f>
        <v>2.3940949999999996</v>
      </c>
      <c r="AC131" s="68">
        <f t="shared" ref="AC131:AC194" si="40">1.1728*M131</f>
        <v>2005.4880000000001</v>
      </c>
      <c r="AD131" s="68">
        <f t="shared" ref="AD131:AD194" si="41">1.1371*N131</f>
        <v>0.76185700000000001</v>
      </c>
      <c r="AE131" s="68">
        <f t="shared" ref="AE131:AE194" si="42">1.1664*P131</f>
        <v>701.0064000000001</v>
      </c>
      <c r="AF131" s="68">
        <f t="shared" ref="AF131:AF194" si="43">1.2082*Q131</f>
        <v>253.72199999999998</v>
      </c>
      <c r="AG131" s="68">
        <f t="shared" ref="AG131:AG194" si="44">1.1596*R131</f>
        <v>64.357799999999997</v>
      </c>
      <c r="AH131" s="68">
        <f t="shared" ref="AH131:AH194" si="45">1.1762*S131</f>
        <v>3.8932219999999997</v>
      </c>
      <c r="AI131" s="68">
        <f t="shared" ref="AI131:AI194" si="46">1.1421*T131</f>
        <v>0.85657499999999986</v>
      </c>
      <c r="AJ131" s="68">
        <f t="shared" ref="AJ131:AJ194" si="47">1.2699*U131</f>
        <v>66.923730000000006</v>
      </c>
      <c r="AK131" s="68">
        <f t="shared" ref="AK131:AK194" si="48">1.1387*V131</f>
        <v>5.4429860000000003</v>
      </c>
      <c r="AL131" s="85">
        <f t="shared" ref="AL131:AL194" si="49">1.4305*O131</f>
        <v>669.47400000000005</v>
      </c>
      <c r="AM131" s="86">
        <f t="shared" ref="AM131:AM194" si="50">SUM(W131:AK131)</f>
        <v>6301.8315000000002</v>
      </c>
    </row>
    <row r="132" spans="1:39" x14ac:dyDescent="0.2">
      <c r="A132" s="65" t="s">
        <v>75</v>
      </c>
      <c r="B132" s="66">
        <v>129</v>
      </c>
      <c r="C132" s="66">
        <v>130</v>
      </c>
      <c r="D132" s="67" t="s">
        <v>252</v>
      </c>
      <c r="E132" s="67" t="s">
        <v>77</v>
      </c>
      <c r="F132" s="68">
        <v>990043</v>
      </c>
      <c r="G132" s="69">
        <v>6210</v>
      </c>
      <c r="H132" s="69">
        <v>20.7</v>
      </c>
      <c r="I132" s="69">
        <v>7.72</v>
      </c>
      <c r="J132" s="69">
        <v>24.7</v>
      </c>
      <c r="K132" s="69">
        <v>48.5</v>
      </c>
      <c r="L132" s="69">
        <v>3.13</v>
      </c>
      <c r="M132" s="69">
        <v>4020</v>
      </c>
      <c r="N132" s="69">
        <v>0.87</v>
      </c>
      <c r="O132" s="69">
        <v>452</v>
      </c>
      <c r="P132" s="69">
        <v>1460</v>
      </c>
      <c r="Q132" s="69">
        <v>523</v>
      </c>
      <c r="R132" s="69">
        <v>121.5</v>
      </c>
      <c r="S132" s="69">
        <v>6.44</v>
      </c>
      <c r="T132" s="69">
        <v>1.03</v>
      </c>
      <c r="U132" s="69">
        <v>74.8</v>
      </c>
      <c r="V132" s="69">
        <v>6.27</v>
      </c>
      <c r="W132" s="68">
        <f t="shared" si="34"/>
        <v>7628.3639999999996</v>
      </c>
      <c r="X132" s="68">
        <f t="shared" si="35"/>
        <v>23.757389999999997</v>
      </c>
      <c r="Y132" s="68">
        <f t="shared" si="36"/>
        <v>8.8278199999999991</v>
      </c>
      <c r="Z132" s="68">
        <f t="shared" si="37"/>
        <v>28.600129999999996</v>
      </c>
      <c r="AA132" s="68">
        <f t="shared" si="38"/>
        <v>55.901100000000007</v>
      </c>
      <c r="AB132" s="68">
        <f t="shared" si="39"/>
        <v>3.5854149999999998</v>
      </c>
      <c r="AC132" s="68">
        <f t="shared" si="40"/>
        <v>4714.6559999999999</v>
      </c>
      <c r="AD132" s="68">
        <f t="shared" si="41"/>
        <v>0.98927699999999996</v>
      </c>
      <c r="AE132" s="68">
        <f t="shared" si="42"/>
        <v>1702.9440000000002</v>
      </c>
      <c r="AF132" s="68">
        <f t="shared" si="43"/>
        <v>631.8886</v>
      </c>
      <c r="AG132" s="68">
        <f t="shared" si="44"/>
        <v>140.8914</v>
      </c>
      <c r="AH132" s="68">
        <f t="shared" si="45"/>
        <v>7.5747279999999995</v>
      </c>
      <c r="AI132" s="68">
        <f t="shared" si="46"/>
        <v>1.1763629999999998</v>
      </c>
      <c r="AJ132" s="68">
        <f t="shared" si="47"/>
        <v>94.988519999999994</v>
      </c>
      <c r="AK132" s="68">
        <f t="shared" si="48"/>
        <v>7.1396489999999995</v>
      </c>
      <c r="AL132" s="85">
        <f t="shared" si="49"/>
        <v>646.58600000000001</v>
      </c>
      <c r="AM132" s="86">
        <f t="shared" si="50"/>
        <v>15051.284392000001</v>
      </c>
    </row>
    <row r="133" spans="1:39" x14ac:dyDescent="0.2">
      <c r="A133" s="65" t="s">
        <v>75</v>
      </c>
      <c r="B133" s="66">
        <v>130</v>
      </c>
      <c r="C133" s="66">
        <v>131</v>
      </c>
      <c r="D133" s="67" t="s">
        <v>253</v>
      </c>
      <c r="E133" s="67" t="s">
        <v>77</v>
      </c>
      <c r="F133" s="68">
        <v>990043</v>
      </c>
      <c r="G133" s="69">
        <v>4430</v>
      </c>
      <c r="H133" s="69">
        <v>24</v>
      </c>
      <c r="I133" s="69">
        <v>11.35</v>
      </c>
      <c r="J133" s="69">
        <v>22.8</v>
      </c>
      <c r="K133" s="69">
        <v>47.2</v>
      </c>
      <c r="L133" s="69">
        <v>4.3499999999999996</v>
      </c>
      <c r="M133" s="69">
        <v>2650</v>
      </c>
      <c r="N133" s="69">
        <v>1.6</v>
      </c>
      <c r="O133" s="69">
        <v>624</v>
      </c>
      <c r="P133" s="69">
        <v>1175</v>
      </c>
      <c r="Q133" s="69">
        <v>397</v>
      </c>
      <c r="R133" s="69">
        <v>102.5</v>
      </c>
      <c r="S133" s="69">
        <v>6.28</v>
      </c>
      <c r="T133" s="69">
        <v>1.73</v>
      </c>
      <c r="U133" s="69">
        <v>107.5</v>
      </c>
      <c r="V133" s="69">
        <v>11.65</v>
      </c>
      <c r="W133" s="68">
        <f t="shared" si="34"/>
        <v>5441.8119999999999</v>
      </c>
      <c r="X133" s="68">
        <f t="shared" si="35"/>
        <v>27.544799999999999</v>
      </c>
      <c r="Y133" s="68">
        <f t="shared" si="36"/>
        <v>12.978724999999999</v>
      </c>
      <c r="Z133" s="68">
        <f t="shared" si="37"/>
        <v>26.400119999999998</v>
      </c>
      <c r="AA133" s="68">
        <f t="shared" si="38"/>
        <v>54.402720000000009</v>
      </c>
      <c r="AB133" s="68">
        <f t="shared" si="39"/>
        <v>4.9829249999999998</v>
      </c>
      <c r="AC133" s="68">
        <f t="shared" si="40"/>
        <v>3107.92</v>
      </c>
      <c r="AD133" s="68">
        <f t="shared" si="41"/>
        <v>1.8193600000000001</v>
      </c>
      <c r="AE133" s="68">
        <f t="shared" si="42"/>
        <v>1370.5200000000002</v>
      </c>
      <c r="AF133" s="68">
        <f t="shared" si="43"/>
        <v>479.65539999999999</v>
      </c>
      <c r="AG133" s="68">
        <f t="shared" si="44"/>
        <v>118.85899999999999</v>
      </c>
      <c r="AH133" s="68">
        <f t="shared" si="45"/>
        <v>7.3865359999999995</v>
      </c>
      <c r="AI133" s="68">
        <f t="shared" si="46"/>
        <v>1.9758329999999997</v>
      </c>
      <c r="AJ133" s="68">
        <f t="shared" si="47"/>
        <v>136.51425</v>
      </c>
      <c r="AK133" s="68">
        <f t="shared" si="48"/>
        <v>13.265855</v>
      </c>
      <c r="AL133" s="85">
        <f t="shared" si="49"/>
        <v>892.63200000000006</v>
      </c>
      <c r="AM133" s="86">
        <f t="shared" si="50"/>
        <v>10806.037524000001</v>
      </c>
    </row>
    <row r="134" spans="1:39" x14ac:dyDescent="0.2">
      <c r="A134" s="65" t="s">
        <v>75</v>
      </c>
      <c r="B134" s="66">
        <v>131</v>
      </c>
      <c r="C134" s="66">
        <v>132</v>
      </c>
      <c r="D134" s="67" t="s">
        <v>255</v>
      </c>
      <c r="E134" s="67" t="s">
        <v>77</v>
      </c>
      <c r="F134" s="68">
        <v>990043</v>
      </c>
      <c r="G134" s="69">
        <v>1320</v>
      </c>
      <c r="H134" s="69">
        <v>13.4</v>
      </c>
      <c r="I134" s="69">
        <v>6.82</v>
      </c>
      <c r="J134" s="69">
        <v>9.2200000000000006</v>
      </c>
      <c r="K134" s="69">
        <v>21.6</v>
      </c>
      <c r="L134" s="69">
        <v>2.5</v>
      </c>
      <c r="M134" s="69">
        <v>762</v>
      </c>
      <c r="N134" s="69">
        <v>0.99</v>
      </c>
      <c r="O134" s="69">
        <v>618</v>
      </c>
      <c r="P134" s="69">
        <v>379</v>
      </c>
      <c r="Q134" s="69">
        <v>123.5</v>
      </c>
      <c r="R134" s="69">
        <v>39.700000000000003</v>
      </c>
      <c r="S134" s="69">
        <v>2.79</v>
      </c>
      <c r="T134" s="69">
        <v>1.06</v>
      </c>
      <c r="U134" s="69">
        <v>69.7</v>
      </c>
      <c r="V134" s="69">
        <v>6.56</v>
      </c>
      <c r="W134" s="68">
        <f t="shared" si="34"/>
        <v>1621.4879999999998</v>
      </c>
      <c r="X134" s="68">
        <f t="shared" si="35"/>
        <v>15.37918</v>
      </c>
      <c r="Y134" s="68">
        <f t="shared" si="36"/>
        <v>7.7986700000000004</v>
      </c>
      <c r="Z134" s="68">
        <f t="shared" si="37"/>
        <v>10.675838000000001</v>
      </c>
      <c r="AA134" s="68">
        <f t="shared" si="38"/>
        <v>24.896160000000002</v>
      </c>
      <c r="AB134" s="68">
        <f t="shared" si="39"/>
        <v>2.86375</v>
      </c>
      <c r="AC134" s="68">
        <f t="shared" si="40"/>
        <v>893.67360000000008</v>
      </c>
      <c r="AD134" s="68">
        <f t="shared" si="41"/>
        <v>1.125729</v>
      </c>
      <c r="AE134" s="68">
        <f t="shared" si="42"/>
        <v>442.06560000000002</v>
      </c>
      <c r="AF134" s="68">
        <f t="shared" si="43"/>
        <v>149.21269999999998</v>
      </c>
      <c r="AG134" s="68">
        <f t="shared" si="44"/>
        <v>46.036120000000004</v>
      </c>
      <c r="AH134" s="68">
        <f t="shared" si="45"/>
        <v>3.2815979999999998</v>
      </c>
      <c r="AI134" s="68">
        <f t="shared" si="46"/>
        <v>1.210626</v>
      </c>
      <c r="AJ134" s="68">
        <f t="shared" si="47"/>
        <v>88.51203000000001</v>
      </c>
      <c r="AK134" s="68">
        <f t="shared" si="48"/>
        <v>7.4698719999999996</v>
      </c>
      <c r="AL134" s="85">
        <f t="shared" si="49"/>
        <v>884.04900000000009</v>
      </c>
      <c r="AM134" s="86">
        <f t="shared" si="50"/>
        <v>3315.6894729999999</v>
      </c>
    </row>
    <row r="135" spans="1:39" x14ac:dyDescent="0.2">
      <c r="A135" s="65" t="s">
        <v>75</v>
      </c>
      <c r="B135" s="66">
        <v>132</v>
      </c>
      <c r="C135" s="66">
        <v>133</v>
      </c>
      <c r="D135" s="67" t="s">
        <v>256</v>
      </c>
      <c r="E135" s="67" t="s">
        <v>77</v>
      </c>
      <c r="F135" s="68">
        <v>990043</v>
      </c>
      <c r="G135" s="69">
        <v>6530</v>
      </c>
      <c r="H135" s="69">
        <v>20.2</v>
      </c>
      <c r="I135" s="69">
        <v>8.2799999999999994</v>
      </c>
      <c r="J135" s="69">
        <v>24.1</v>
      </c>
      <c r="K135" s="69">
        <v>49.1</v>
      </c>
      <c r="L135" s="69">
        <v>3.19</v>
      </c>
      <c r="M135" s="69">
        <v>4090</v>
      </c>
      <c r="N135" s="69">
        <v>0.94</v>
      </c>
      <c r="O135" s="69">
        <v>591</v>
      </c>
      <c r="P135" s="69">
        <v>1610</v>
      </c>
      <c r="Q135" s="69">
        <v>569</v>
      </c>
      <c r="R135" s="69">
        <v>126</v>
      </c>
      <c r="S135" s="69">
        <v>6.36</v>
      </c>
      <c r="T135" s="69">
        <v>0.97</v>
      </c>
      <c r="U135" s="69">
        <v>78.900000000000006</v>
      </c>
      <c r="V135" s="69">
        <v>6.61</v>
      </c>
      <c r="W135" s="68">
        <f t="shared" si="34"/>
        <v>8021.4519999999993</v>
      </c>
      <c r="X135" s="68">
        <f t="shared" si="35"/>
        <v>23.183539999999997</v>
      </c>
      <c r="Y135" s="68">
        <f t="shared" si="36"/>
        <v>9.4681799999999985</v>
      </c>
      <c r="Z135" s="68">
        <f t="shared" si="37"/>
        <v>27.905390000000001</v>
      </c>
      <c r="AA135" s="68">
        <f t="shared" si="38"/>
        <v>56.592660000000002</v>
      </c>
      <c r="AB135" s="68">
        <f t="shared" si="39"/>
        <v>3.6541449999999998</v>
      </c>
      <c r="AC135" s="68">
        <f t="shared" si="40"/>
        <v>4796.7520000000004</v>
      </c>
      <c r="AD135" s="68">
        <f t="shared" si="41"/>
        <v>1.0688739999999999</v>
      </c>
      <c r="AE135" s="68">
        <f t="shared" si="42"/>
        <v>1877.9040000000002</v>
      </c>
      <c r="AF135" s="68">
        <f t="shared" si="43"/>
        <v>687.46579999999994</v>
      </c>
      <c r="AG135" s="68">
        <f t="shared" si="44"/>
        <v>146.1096</v>
      </c>
      <c r="AH135" s="68">
        <f t="shared" si="45"/>
        <v>7.4806319999999999</v>
      </c>
      <c r="AI135" s="68">
        <f t="shared" si="46"/>
        <v>1.107837</v>
      </c>
      <c r="AJ135" s="68">
        <f t="shared" si="47"/>
        <v>100.19511000000001</v>
      </c>
      <c r="AK135" s="68">
        <f t="shared" si="48"/>
        <v>7.5268070000000007</v>
      </c>
      <c r="AL135" s="85">
        <f t="shared" si="49"/>
        <v>845.42550000000006</v>
      </c>
      <c r="AM135" s="86">
        <f t="shared" si="50"/>
        <v>15767.866575000002</v>
      </c>
    </row>
    <row r="136" spans="1:39" x14ac:dyDescent="0.2">
      <c r="A136" s="65" t="s">
        <v>75</v>
      </c>
      <c r="B136" s="66">
        <v>133</v>
      </c>
      <c r="C136" s="66">
        <v>134</v>
      </c>
      <c r="D136" s="67" t="s">
        <v>257</v>
      </c>
      <c r="E136" s="67" t="s">
        <v>77</v>
      </c>
      <c r="F136" s="68">
        <v>990043</v>
      </c>
      <c r="G136" s="69">
        <v>5850</v>
      </c>
      <c r="H136" s="69">
        <v>22.6</v>
      </c>
      <c r="I136" s="69">
        <v>9.65</v>
      </c>
      <c r="J136" s="69">
        <v>21.2</v>
      </c>
      <c r="K136" s="69">
        <v>44.8</v>
      </c>
      <c r="L136" s="69">
        <v>3.52</v>
      </c>
      <c r="M136" s="69">
        <v>3870</v>
      </c>
      <c r="N136" s="69">
        <v>1.1299999999999999</v>
      </c>
      <c r="O136" s="69">
        <v>1025</v>
      </c>
      <c r="P136" s="69">
        <v>1300</v>
      </c>
      <c r="Q136" s="69">
        <v>473</v>
      </c>
      <c r="R136" s="69">
        <v>107.5</v>
      </c>
      <c r="S136" s="69">
        <v>6.35</v>
      </c>
      <c r="T136" s="69">
        <v>1.3</v>
      </c>
      <c r="U136" s="69">
        <v>95.4</v>
      </c>
      <c r="V136" s="69">
        <v>7.39</v>
      </c>
      <c r="W136" s="68">
        <f t="shared" si="34"/>
        <v>7186.1399999999994</v>
      </c>
      <c r="X136" s="68">
        <f t="shared" si="35"/>
        <v>25.938020000000002</v>
      </c>
      <c r="Y136" s="68">
        <f t="shared" si="36"/>
        <v>11.034775</v>
      </c>
      <c r="Z136" s="68">
        <f t="shared" si="37"/>
        <v>24.547479999999997</v>
      </c>
      <c r="AA136" s="68">
        <f t="shared" si="38"/>
        <v>51.636479999999999</v>
      </c>
      <c r="AB136" s="68">
        <f t="shared" si="39"/>
        <v>4.0321600000000002</v>
      </c>
      <c r="AC136" s="68">
        <f t="shared" si="40"/>
        <v>4538.7359999999999</v>
      </c>
      <c r="AD136" s="68">
        <f t="shared" si="41"/>
        <v>1.2849229999999998</v>
      </c>
      <c r="AE136" s="68">
        <f t="shared" si="42"/>
        <v>1516.3200000000002</v>
      </c>
      <c r="AF136" s="68">
        <f t="shared" si="43"/>
        <v>571.47860000000003</v>
      </c>
      <c r="AG136" s="68">
        <f t="shared" si="44"/>
        <v>124.657</v>
      </c>
      <c r="AH136" s="68">
        <f t="shared" si="45"/>
        <v>7.468869999999999</v>
      </c>
      <c r="AI136" s="68">
        <f t="shared" si="46"/>
        <v>1.4847299999999999</v>
      </c>
      <c r="AJ136" s="68">
        <f t="shared" si="47"/>
        <v>121.14846000000001</v>
      </c>
      <c r="AK136" s="68">
        <f t="shared" si="48"/>
        <v>8.4149930000000008</v>
      </c>
      <c r="AL136" s="85">
        <f t="shared" si="49"/>
        <v>1466.2625</v>
      </c>
      <c r="AM136" s="86">
        <f t="shared" si="50"/>
        <v>14194.322490999999</v>
      </c>
    </row>
    <row r="137" spans="1:39" x14ac:dyDescent="0.2">
      <c r="A137" s="65" t="s">
        <v>75</v>
      </c>
      <c r="B137" s="66">
        <v>134</v>
      </c>
      <c r="C137" s="66">
        <v>135</v>
      </c>
      <c r="D137" s="67" t="s">
        <v>258</v>
      </c>
      <c r="E137" s="67" t="s">
        <v>77</v>
      </c>
      <c r="F137" s="68">
        <v>990043</v>
      </c>
      <c r="G137" s="70">
        <v>11350</v>
      </c>
      <c r="H137" s="69">
        <v>37.700000000000003</v>
      </c>
      <c r="I137" s="69">
        <v>14.05</v>
      </c>
      <c r="J137" s="69">
        <v>48.4</v>
      </c>
      <c r="K137" s="69">
        <v>91.4</v>
      </c>
      <c r="L137" s="69">
        <v>5.9</v>
      </c>
      <c r="M137" s="69">
        <v>8170</v>
      </c>
      <c r="N137" s="69">
        <v>1.43</v>
      </c>
      <c r="O137" s="69">
        <v>986</v>
      </c>
      <c r="P137" s="69">
        <v>2910</v>
      </c>
      <c r="Q137" s="69">
        <v>993</v>
      </c>
      <c r="R137" s="69">
        <v>210</v>
      </c>
      <c r="S137" s="69">
        <v>11.45</v>
      </c>
      <c r="T137" s="69">
        <v>1.83</v>
      </c>
      <c r="U137" s="69">
        <v>128.5</v>
      </c>
      <c r="V137" s="69">
        <v>9.39</v>
      </c>
      <c r="W137" s="68">
        <f t="shared" si="34"/>
        <v>13942.34</v>
      </c>
      <c r="X137" s="68">
        <f t="shared" si="35"/>
        <v>43.26829</v>
      </c>
      <c r="Y137" s="68">
        <f t="shared" si="36"/>
        <v>16.066175000000001</v>
      </c>
      <c r="Z137" s="68">
        <f t="shared" si="37"/>
        <v>56.042359999999995</v>
      </c>
      <c r="AA137" s="68">
        <f t="shared" si="38"/>
        <v>105.34764000000001</v>
      </c>
      <c r="AB137" s="68">
        <f t="shared" si="39"/>
        <v>6.7584499999999998</v>
      </c>
      <c r="AC137" s="68">
        <f t="shared" si="40"/>
        <v>9581.7759999999998</v>
      </c>
      <c r="AD137" s="68">
        <f t="shared" si="41"/>
        <v>1.626053</v>
      </c>
      <c r="AE137" s="68">
        <f t="shared" si="42"/>
        <v>3394.2240000000002</v>
      </c>
      <c r="AF137" s="68">
        <f t="shared" si="43"/>
        <v>1199.7426</v>
      </c>
      <c r="AG137" s="68">
        <f t="shared" si="44"/>
        <v>243.51599999999999</v>
      </c>
      <c r="AH137" s="68">
        <f t="shared" si="45"/>
        <v>13.467489999999998</v>
      </c>
      <c r="AI137" s="68">
        <f t="shared" si="46"/>
        <v>2.0900430000000001</v>
      </c>
      <c r="AJ137" s="68">
        <f t="shared" si="47"/>
        <v>163.18215000000001</v>
      </c>
      <c r="AK137" s="68">
        <f t="shared" si="48"/>
        <v>10.692393000000001</v>
      </c>
      <c r="AL137" s="85">
        <f t="shared" si="49"/>
        <v>1410.4730000000002</v>
      </c>
      <c r="AM137" s="86">
        <f t="shared" si="50"/>
        <v>28780.139643999999</v>
      </c>
    </row>
    <row r="138" spans="1:39" x14ac:dyDescent="0.2">
      <c r="A138" s="65" t="s">
        <v>75</v>
      </c>
      <c r="B138" s="66">
        <v>135</v>
      </c>
      <c r="C138" s="66">
        <v>136</v>
      </c>
      <c r="D138" s="67" t="s">
        <v>259</v>
      </c>
      <c r="E138" s="67" t="s">
        <v>77</v>
      </c>
      <c r="F138" s="68">
        <v>990043</v>
      </c>
      <c r="G138" s="69">
        <v>6000</v>
      </c>
      <c r="H138" s="69">
        <v>42.9</v>
      </c>
      <c r="I138" s="69">
        <v>17.55</v>
      </c>
      <c r="J138" s="69">
        <v>42.8</v>
      </c>
      <c r="K138" s="69">
        <v>94.6</v>
      </c>
      <c r="L138" s="69">
        <v>7.22</v>
      </c>
      <c r="M138" s="69">
        <v>3310</v>
      </c>
      <c r="N138" s="69">
        <v>1.84</v>
      </c>
      <c r="O138" s="69">
        <v>556</v>
      </c>
      <c r="P138" s="69">
        <v>1845</v>
      </c>
      <c r="Q138" s="69">
        <v>578</v>
      </c>
      <c r="R138" s="69">
        <v>190.5</v>
      </c>
      <c r="S138" s="69">
        <v>10.9</v>
      </c>
      <c r="T138" s="69">
        <v>2.4</v>
      </c>
      <c r="U138" s="69">
        <v>182</v>
      </c>
      <c r="V138" s="69">
        <v>13.85</v>
      </c>
      <c r="W138" s="68">
        <f t="shared" si="34"/>
        <v>7370.4</v>
      </c>
      <c r="X138" s="68">
        <f t="shared" si="35"/>
        <v>49.236329999999995</v>
      </c>
      <c r="Y138" s="68">
        <f t="shared" si="36"/>
        <v>20.068425000000001</v>
      </c>
      <c r="Z138" s="68">
        <f t="shared" si="37"/>
        <v>49.558119999999995</v>
      </c>
      <c r="AA138" s="68">
        <f t="shared" si="38"/>
        <v>109.03596</v>
      </c>
      <c r="AB138" s="68">
        <f t="shared" si="39"/>
        <v>8.2705099999999998</v>
      </c>
      <c r="AC138" s="68">
        <f t="shared" si="40"/>
        <v>3881.9680000000003</v>
      </c>
      <c r="AD138" s="68">
        <f t="shared" si="41"/>
        <v>2.0922640000000001</v>
      </c>
      <c r="AE138" s="68">
        <f t="shared" si="42"/>
        <v>2152.0080000000003</v>
      </c>
      <c r="AF138" s="68">
        <f t="shared" si="43"/>
        <v>698.33960000000002</v>
      </c>
      <c r="AG138" s="68">
        <f t="shared" si="44"/>
        <v>220.90379999999999</v>
      </c>
      <c r="AH138" s="68">
        <f t="shared" si="45"/>
        <v>12.82058</v>
      </c>
      <c r="AI138" s="68">
        <f t="shared" si="46"/>
        <v>2.7410399999999995</v>
      </c>
      <c r="AJ138" s="68">
        <f t="shared" si="47"/>
        <v>231.12180000000001</v>
      </c>
      <c r="AK138" s="68">
        <f t="shared" si="48"/>
        <v>15.770995000000001</v>
      </c>
      <c r="AL138" s="85">
        <f t="shared" si="49"/>
        <v>795.35800000000006</v>
      </c>
      <c r="AM138" s="86">
        <f t="shared" si="50"/>
        <v>14824.335424000003</v>
      </c>
    </row>
    <row r="139" spans="1:39" x14ac:dyDescent="0.2">
      <c r="A139" s="65" t="s">
        <v>75</v>
      </c>
      <c r="B139" s="66">
        <v>136</v>
      </c>
      <c r="C139" s="66">
        <v>137</v>
      </c>
      <c r="D139" s="67" t="s">
        <v>260</v>
      </c>
      <c r="E139" s="67" t="s">
        <v>77</v>
      </c>
      <c r="F139" s="68">
        <v>990043</v>
      </c>
      <c r="G139" s="69">
        <v>6170</v>
      </c>
      <c r="H139" s="69">
        <v>29.8</v>
      </c>
      <c r="I139" s="69">
        <v>11.1</v>
      </c>
      <c r="J139" s="69">
        <v>43.8</v>
      </c>
      <c r="K139" s="69">
        <v>86.9</v>
      </c>
      <c r="L139" s="69">
        <v>4.28</v>
      </c>
      <c r="M139" s="69">
        <v>3970</v>
      </c>
      <c r="N139" s="69">
        <v>1.56</v>
      </c>
      <c r="O139" s="69">
        <v>1140</v>
      </c>
      <c r="P139" s="69">
        <v>1830</v>
      </c>
      <c r="Q139" s="69">
        <v>607</v>
      </c>
      <c r="R139" s="69">
        <v>198</v>
      </c>
      <c r="S139" s="69">
        <v>7.11</v>
      </c>
      <c r="T139" s="69">
        <v>1.46</v>
      </c>
      <c r="U139" s="69">
        <v>108</v>
      </c>
      <c r="V139" s="69">
        <v>9.5</v>
      </c>
      <c r="W139" s="68">
        <f t="shared" si="34"/>
        <v>7579.2279999999992</v>
      </c>
      <c r="X139" s="68">
        <f t="shared" si="35"/>
        <v>34.201459999999997</v>
      </c>
      <c r="Y139" s="68">
        <f t="shared" si="36"/>
        <v>12.69285</v>
      </c>
      <c r="Z139" s="68">
        <f t="shared" si="37"/>
        <v>50.716019999999993</v>
      </c>
      <c r="AA139" s="68">
        <f t="shared" si="38"/>
        <v>100.16094000000001</v>
      </c>
      <c r="AB139" s="68">
        <f t="shared" si="39"/>
        <v>4.9027400000000005</v>
      </c>
      <c r="AC139" s="68">
        <f t="shared" si="40"/>
        <v>4656.0160000000005</v>
      </c>
      <c r="AD139" s="68">
        <f t="shared" si="41"/>
        <v>1.773876</v>
      </c>
      <c r="AE139" s="68">
        <f t="shared" si="42"/>
        <v>2134.5120000000002</v>
      </c>
      <c r="AF139" s="68">
        <f t="shared" si="43"/>
        <v>733.37739999999997</v>
      </c>
      <c r="AG139" s="68">
        <f t="shared" si="44"/>
        <v>229.60079999999999</v>
      </c>
      <c r="AH139" s="68">
        <f t="shared" si="45"/>
        <v>8.3627819999999993</v>
      </c>
      <c r="AI139" s="68">
        <f t="shared" si="46"/>
        <v>1.6674659999999999</v>
      </c>
      <c r="AJ139" s="68">
        <f t="shared" si="47"/>
        <v>137.14920000000001</v>
      </c>
      <c r="AK139" s="68">
        <f t="shared" si="48"/>
        <v>10.81765</v>
      </c>
      <c r="AL139" s="85">
        <f t="shared" si="49"/>
        <v>1630.7700000000002</v>
      </c>
      <c r="AM139" s="86">
        <f t="shared" si="50"/>
        <v>15695.179184000002</v>
      </c>
    </row>
    <row r="140" spans="1:39" x14ac:dyDescent="0.2">
      <c r="A140" s="65" t="s">
        <v>75</v>
      </c>
      <c r="B140" s="66">
        <v>137</v>
      </c>
      <c r="C140" s="66">
        <v>138</v>
      </c>
      <c r="D140" s="67" t="s">
        <v>261</v>
      </c>
      <c r="E140" s="67" t="s">
        <v>77</v>
      </c>
      <c r="F140" s="68">
        <v>990043</v>
      </c>
      <c r="G140" s="69">
        <v>6100</v>
      </c>
      <c r="H140" s="69">
        <v>33.9</v>
      </c>
      <c r="I140" s="69">
        <v>12.15</v>
      </c>
      <c r="J140" s="69">
        <v>53.8</v>
      </c>
      <c r="K140" s="69">
        <v>103.5</v>
      </c>
      <c r="L140" s="69">
        <v>4.59</v>
      </c>
      <c r="M140" s="69">
        <v>3600</v>
      </c>
      <c r="N140" s="69">
        <v>1.73</v>
      </c>
      <c r="O140" s="69">
        <v>473</v>
      </c>
      <c r="P140" s="69">
        <v>2050</v>
      </c>
      <c r="Q140" s="69">
        <v>641</v>
      </c>
      <c r="R140" s="69">
        <v>241</v>
      </c>
      <c r="S140" s="69">
        <v>8.2799999999999994</v>
      </c>
      <c r="T140" s="69">
        <v>1.44</v>
      </c>
      <c r="U140" s="69">
        <v>114.5</v>
      </c>
      <c r="V140" s="69">
        <v>11.2</v>
      </c>
      <c r="W140" s="68">
        <f t="shared" si="34"/>
        <v>7493.24</v>
      </c>
      <c r="X140" s="68">
        <f t="shared" si="35"/>
        <v>38.907029999999999</v>
      </c>
      <c r="Y140" s="68">
        <f t="shared" si="36"/>
        <v>13.893525</v>
      </c>
      <c r="Z140" s="68">
        <f t="shared" si="37"/>
        <v>62.295019999999994</v>
      </c>
      <c r="AA140" s="68">
        <f t="shared" si="38"/>
        <v>119.2941</v>
      </c>
      <c r="AB140" s="68">
        <f t="shared" si="39"/>
        <v>5.2578449999999997</v>
      </c>
      <c r="AC140" s="68">
        <f t="shared" si="40"/>
        <v>4222.08</v>
      </c>
      <c r="AD140" s="68">
        <f t="shared" si="41"/>
        <v>1.9671829999999999</v>
      </c>
      <c r="AE140" s="68">
        <f t="shared" si="42"/>
        <v>2391.1200000000003</v>
      </c>
      <c r="AF140" s="68">
        <f t="shared" si="43"/>
        <v>774.45619999999997</v>
      </c>
      <c r="AG140" s="68">
        <f t="shared" si="44"/>
        <v>279.46359999999999</v>
      </c>
      <c r="AH140" s="68">
        <f t="shared" si="45"/>
        <v>9.7389359999999989</v>
      </c>
      <c r="AI140" s="68">
        <f t="shared" si="46"/>
        <v>1.6446239999999999</v>
      </c>
      <c r="AJ140" s="68">
        <f t="shared" si="47"/>
        <v>145.40355</v>
      </c>
      <c r="AK140" s="68">
        <f t="shared" si="48"/>
        <v>12.753439999999999</v>
      </c>
      <c r="AL140" s="85">
        <f t="shared" si="49"/>
        <v>676.62650000000008</v>
      </c>
      <c r="AM140" s="86">
        <f t="shared" si="50"/>
        <v>15571.515053000003</v>
      </c>
    </row>
    <row r="141" spans="1:39" x14ac:dyDescent="0.2">
      <c r="A141" s="65" t="s">
        <v>75</v>
      </c>
      <c r="B141" s="66">
        <v>138</v>
      </c>
      <c r="C141" s="66">
        <v>139</v>
      </c>
      <c r="D141" s="67" t="s">
        <v>262</v>
      </c>
      <c r="E141" s="67" t="s">
        <v>77</v>
      </c>
      <c r="F141" s="68">
        <v>990043</v>
      </c>
      <c r="G141" s="69">
        <v>9590</v>
      </c>
      <c r="H141" s="69">
        <v>35.5</v>
      </c>
      <c r="I141" s="69">
        <v>13.7</v>
      </c>
      <c r="J141" s="69">
        <v>50.4</v>
      </c>
      <c r="K141" s="69">
        <v>97.3</v>
      </c>
      <c r="L141" s="69">
        <v>5.13</v>
      </c>
      <c r="M141" s="69">
        <v>6960</v>
      </c>
      <c r="N141" s="69">
        <v>1.7</v>
      </c>
      <c r="O141" s="69">
        <v>1695</v>
      </c>
      <c r="P141" s="69">
        <v>2480</v>
      </c>
      <c r="Q141" s="69">
        <v>902</v>
      </c>
      <c r="R141" s="69">
        <v>239</v>
      </c>
      <c r="S141" s="69">
        <v>8.59</v>
      </c>
      <c r="T141" s="69">
        <v>1.71</v>
      </c>
      <c r="U141" s="69">
        <v>134.5</v>
      </c>
      <c r="V141" s="69">
        <v>11.6</v>
      </c>
      <c r="W141" s="68">
        <f t="shared" si="34"/>
        <v>11780.356</v>
      </c>
      <c r="X141" s="68">
        <f t="shared" si="35"/>
        <v>40.74335</v>
      </c>
      <c r="Y141" s="68">
        <f t="shared" si="36"/>
        <v>15.665949999999999</v>
      </c>
      <c r="Z141" s="68">
        <f t="shared" si="37"/>
        <v>58.358159999999998</v>
      </c>
      <c r="AA141" s="68">
        <f t="shared" si="38"/>
        <v>112.14798</v>
      </c>
      <c r="AB141" s="68">
        <f t="shared" si="39"/>
        <v>5.8764149999999997</v>
      </c>
      <c r="AC141" s="68">
        <f t="shared" si="40"/>
        <v>8162.6880000000001</v>
      </c>
      <c r="AD141" s="68">
        <f t="shared" si="41"/>
        <v>1.9330699999999998</v>
      </c>
      <c r="AE141" s="68">
        <f t="shared" si="42"/>
        <v>2892.6720000000005</v>
      </c>
      <c r="AF141" s="68">
        <f t="shared" si="43"/>
        <v>1089.7963999999999</v>
      </c>
      <c r="AG141" s="68">
        <f t="shared" si="44"/>
        <v>277.14440000000002</v>
      </c>
      <c r="AH141" s="68">
        <f t="shared" si="45"/>
        <v>10.103558</v>
      </c>
      <c r="AI141" s="68">
        <f t="shared" si="46"/>
        <v>1.9529909999999997</v>
      </c>
      <c r="AJ141" s="68">
        <f t="shared" si="47"/>
        <v>170.80154999999999</v>
      </c>
      <c r="AK141" s="68">
        <f t="shared" si="48"/>
        <v>13.208920000000001</v>
      </c>
      <c r="AL141" s="85">
        <f t="shared" si="49"/>
        <v>2424.6975000000002</v>
      </c>
      <c r="AM141" s="86">
        <f t="shared" si="50"/>
        <v>24633.448744000001</v>
      </c>
    </row>
    <row r="142" spans="1:39" x14ac:dyDescent="0.2">
      <c r="A142" s="65" t="s">
        <v>75</v>
      </c>
      <c r="B142" s="66">
        <v>139</v>
      </c>
      <c r="C142" s="66">
        <v>140</v>
      </c>
      <c r="D142" s="67" t="s">
        <v>264</v>
      </c>
      <c r="E142" s="67" t="s">
        <v>77</v>
      </c>
      <c r="F142" s="68">
        <v>990043</v>
      </c>
      <c r="G142" s="69">
        <v>6660</v>
      </c>
      <c r="H142" s="69">
        <v>20.9</v>
      </c>
      <c r="I142" s="69">
        <v>8.93</v>
      </c>
      <c r="J142" s="69">
        <v>24</v>
      </c>
      <c r="K142" s="69">
        <v>48</v>
      </c>
      <c r="L142" s="69">
        <v>3.34</v>
      </c>
      <c r="M142" s="69">
        <v>4810</v>
      </c>
      <c r="N142" s="69">
        <v>1.48</v>
      </c>
      <c r="O142" s="69">
        <v>911</v>
      </c>
      <c r="P142" s="69">
        <v>1500</v>
      </c>
      <c r="Q142" s="69">
        <v>575</v>
      </c>
      <c r="R142" s="69">
        <v>119</v>
      </c>
      <c r="S142" s="69">
        <v>4.47</v>
      </c>
      <c r="T142" s="69">
        <v>1.24</v>
      </c>
      <c r="U142" s="69">
        <v>88.5</v>
      </c>
      <c r="V142" s="69">
        <v>10.050000000000001</v>
      </c>
      <c r="W142" s="68">
        <f t="shared" si="34"/>
        <v>8181.1439999999993</v>
      </c>
      <c r="X142" s="68">
        <f t="shared" si="35"/>
        <v>23.986929999999997</v>
      </c>
      <c r="Y142" s="68">
        <f t="shared" si="36"/>
        <v>10.211454999999999</v>
      </c>
      <c r="Z142" s="68">
        <f t="shared" si="37"/>
        <v>27.7896</v>
      </c>
      <c r="AA142" s="68">
        <f t="shared" si="38"/>
        <v>55.324800000000003</v>
      </c>
      <c r="AB142" s="68">
        <f t="shared" si="39"/>
        <v>3.8259699999999999</v>
      </c>
      <c r="AC142" s="68">
        <f t="shared" si="40"/>
        <v>5641.1680000000006</v>
      </c>
      <c r="AD142" s="68">
        <f t="shared" si="41"/>
        <v>1.6829080000000001</v>
      </c>
      <c r="AE142" s="68">
        <f t="shared" si="42"/>
        <v>1749.6000000000001</v>
      </c>
      <c r="AF142" s="68">
        <f t="shared" si="43"/>
        <v>694.71499999999992</v>
      </c>
      <c r="AG142" s="68">
        <f t="shared" si="44"/>
        <v>137.9924</v>
      </c>
      <c r="AH142" s="68">
        <f t="shared" si="45"/>
        <v>5.2576139999999993</v>
      </c>
      <c r="AI142" s="68">
        <f t="shared" si="46"/>
        <v>1.4162039999999998</v>
      </c>
      <c r="AJ142" s="68">
        <f t="shared" si="47"/>
        <v>112.38615</v>
      </c>
      <c r="AK142" s="68">
        <f t="shared" si="48"/>
        <v>11.443935000000002</v>
      </c>
      <c r="AL142" s="85">
        <f t="shared" si="49"/>
        <v>1303.1855</v>
      </c>
      <c r="AM142" s="86">
        <f t="shared" si="50"/>
        <v>16657.944965999999</v>
      </c>
    </row>
    <row r="143" spans="1:39" x14ac:dyDescent="0.2">
      <c r="A143" s="65" t="s">
        <v>75</v>
      </c>
      <c r="B143" s="66">
        <v>140</v>
      </c>
      <c r="C143" s="66">
        <v>141</v>
      </c>
      <c r="D143" s="67" t="s">
        <v>265</v>
      </c>
      <c r="E143" s="67" t="s">
        <v>77</v>
      </c>
      <c r="F143" s="68">
        <v>990044</v>
      </c>
      <c r="G143" s="69">
        <v>4660</v>
      </c>
      <c r="H143" s="69">
        <v>16.3</v>
      </c>
      <c r="I143" s="69">
        <v>8.6300000000000008</v>
      </c>
      <c r="J143" s="69">
        <v>17.899999999999999</v>
      </c>
      <c r="K143" s="69">
        <v>36.9</v>
      </c>
      <c r="L143" s="69">
        <v>2.67</v>
      </c>
      <c r="M143" s="69">
        <v>3250</v>
      </c>
      <c r="N143" s="69">
        <v>1.7</v>
      </c>
      <c r="O143" s="69">
        <v>387</v>
      </c>
      <c r="P143" s="69">
        <v>1075</v>
      </c>
      <c r="Q143" s="69">
        <v>408</v>
      </c>
      <c r="R143" s="69">
        <v>89.9</v>
      </c>
      <c r="S143" s="69">
        <v>3.39</v>
      </c>
      <c r="T143" s="69">
        <v>1.41</v>
      </c>
      <c r="U143" s="69">
        <v>78.5</v>
      </c>
      <c r="V143" s="69">
        <v>12.8</v>
      </c>
      <c r="W143" s="68">
        <f t="shared" si="34"/>
        <v>5724.3440000000001</v>
      </c>
      <c r="X143" s="68">
        <f t="shared" si="35"/>
        <v>18.707509999999999</v>
      </c>
      <c r="Y143" s="68">
        <f t="shared" si="36"/>
        <v>9.868405000000001</v>
      </c>
      <c r="Z143" s="68">
        <f t="shared" si="37"/>
        <v>20.726409999999998</v>
      </c>
      <c r="AA143" s="68">
        <f t="shared" si="38"/>
        <v>42.530940000000001</v>
      </c>
      <c r="AB143" s="68">
        <f t="shared" si="39"/>
        <v>3.0584849999999997</v>
      </c>
      <c r="AC143" s="68">
        <f t="shared" si="40"/>
        <v>3811.6000000000004</v>
      </c>
      <c r="AD143" s="68">
        <f t="shared" si="41"/>
        <v>1.9330699999999998</v>
      </c>
      <c r="AE143" s="68">
        <f t="shared" si="42"/>
        <v>1253.8800000000001</v>
      </c>
      <c r="AF143" s="68">
        <f t="shared" si="43"/>
        <v>492.94559999999996</v>
      </c>
      <c r="AG143" s="68">
        <f t="shared" si="44"/>
        <v>104.24804</v>
      </c>
      <c r="AH143" s="68">
        <f t="shared" si="45"/>
        <v>3.9873179999999997</v>
      </c>
      <c r="AI143" s="68">
        <f t="shared" si="46"/>
        <v>1.6103609999999997</v>
      </c>
      <c r="AJ143" s="68">
        <f t="shared" si="47"/>
        <v>99.687150000000003</v>
      </c>
      <c r="AK143" s="68">
        <f t="shared" si="48"/>
        <v>14.575360000000002</v>
      </c>
      <c r="AL143" s="85">
        <f t="shared" si="49"/>
        <v>553.60350000000005</v>
      </c>
      <c r="AM143" s="86">
        <f t="shared" si="50"/>
        <v>11603.702648999997</v>
      </c>
    </row>
    <row r="144" spans="1:39" x14ac:dyDescent="0.2">
      <c r="A144" s="65" t="s">
        <v>75</v>
      </c>
      <c r="B144" s="66">
        <v>141</v>
      </c>
      <c r="C144" s="66">
        <v>142</v>
      </c>
      <c r="D144" s="67" t="s">
        <v>267</v>
      </c>
      <c r="E144" s="67" t="s">
        <v>77</v>
      </c>
      <c r="F144" s="68">
        <v>990044</v>
      </c>
      <c r="G144" s="69">
        <v>6500</v>
      </c>
      <c r="H144" s="69">
        <v>14</v>
      </c>
      <c r="I144" s="69">
        <v>6.54</v>
      </c>
      <c r="J144" s="69">
        <v>23.2</v>
      </c>
      <c r="K144" s="69">
        <v>42.5</v>
      </c>
      <c r="L144" s="69">
        <v>2.34</v>
      </c>
      <c r="M144" s="69">
        <v>4370</v>
      </c>
      <c r="N144" s="69">
        <v>1.21</v>
      </c>
      <c r="O144" s="69">
        <v>512</v>
      </c>
      <c r="P144" s="69">
        <v>1570</v>
      </c>
      <c r="Q144" s="69">
        <v>585</v>
      </c>
      <c r="R144" s="69">
        <v>122</v>
      </c>
      <c r="S144" s="69">
        <v>3.38</v>
      </c>
      <c r="T144" s="69">
        <v>1.1200000000000001</v>
      </c>
      <c r="U144" s="69">
        <v>62.9</v>
      </c>
      <c r="V144" s="69">
        <v>9.02</v>
      </c>
      <c r="W144" s="68">
        <f t="shared" si="34"/>
        <v>7984.5999999999995</v>
      </c>
      <c r="X144" s="68">
        <f t="shared" si="35"/>
        <v>16.067799999999998</v>
      </c>
      <c r="Y144" s="68">
        <f t="shared" si="36"/>
        <v>7.4784899999999999</v>
      </c>
      <c r="Z144" s="68">
        <f t="shared" si="37"/>
        <v>26.863279999999996</v>
      </c>
      <c r="AA144" s="68">
        <f t="shared" si="38"/>
        <v>48.985500000000002</v>
      </c>
      <c r="AB144" s="68">
        <f t="shared" si="39"/>
        <v>2.6804699999999997</v>
      </c>
      <c r="AC144" s="68">
        <f t="shared" si="40"/>
        <v>5125.1360000000004</v>
      </c>
      <c r="AD144" s="68">
        <f t="shared" si="41"/>
        <v>1.375891</v>
      </c>
      <c r="AE144" s="68">
        <f t="shared" si="42"/>
        <v>1831.2480000000003</v>
      </c>
      <c r="AF144" s="68">
        <f t="shared" si="43"/>
        <v>706.79699999999991</v>
      </c>
      <c r="AG144" s="68">
        <f t="shared" si="44"/>
        <v>141.47119999999998</v>
      </c>
      <c r="AH144" s="68">
        <f t="shared" si="45"/>
        <v>3.9755559999999996</v>
      </c>
      <c r="AI144" s="68">
        <f t="shared" si="46"/>
        <v>1.2791520000000001</v>
      </c>
      <c r="AJ144" s="68">
        <f t="shared" si="47"/>
        <v>79.876710000000003</v>
      </c>
      <c r="AK144" s="68">
        <f t="shared" si="48"/>
        <v>10.271074</v>
      </c>
      <c r="AL144" s="85">
        <f t="shared" si="49"/>
        <v>732.41600000000005</v>
      </c>
      <c r="AM144" s="86">
        <f t="shared" si="50"/>
        <v>15988.106122999998</v>
      </c>
    </row>
    <row r="145" spans="1:45" x14ac:dyDescent="0.2">
      <c r="A145" s="65" t="s">
        <v>75</v>
      </c>
      <c r="B145" s="66">
        <v>142</v>
      </c>
      <c r="C145" s="66">
        <v>143</v>
      </c>
      <c r="D145" s="67" t="s">
        <v>268</v>
      </c>
      <c r="E145" s="67" t="s">
        <v>77</v>
      </c>
      <c r="F145" s="68">
        <v>990044</v>
      </c>
      <c r="G145" s="69">
        <v>4170</v>
      </c>
      <c r="H145" s="69">
        <v>11.1</v>
      </c>
      <c r="I145" s="69">
        <v>5.47</v>
      </c>
      <c r="J145" s="69">
        <v>14.85</v>
      </c>
      <c r="K145" s="69">
        <v>29.9</v>
      </c>
      <c r="L145" s="69">
        <v>1.79</v>
      </c>
      <c r="M145" s="69">
        <v>2970</v>
      </c>
      <c r="N145" s="69">
        <v>1.23</v>
      </c>
      <c r="O145" s="69">
        <v>40.700000000000003</v>
      </c>
      <c r="P145" s="69">
        <v>967</v>
      </c>
      <c r="Q145" s="69">
        <v>370</v>
      </c>
      <c r="R145" s="69">
        <v>77.3</v>
      </c>
      <c r="S145" s="69">
        <v>2.5299999999999998</v>
      </c>
      <c r="T145" s="69">
        <v>0.93</v>
      </c>
      <c r="U145" s="69">
        <v>44</v>
      </c>
      <c r="V145" s="69">
        <v>8.59</v>
      </c>
      <c r="W145" s="68">
        <f t="shared" si="34"/>
        <v>5122.4279999999999</v>
      </c>
      <c r="X145" s="68">
        <f t="shared" si="35"/>
        <v>12.739469999999999</v>
      </c>
      <c r="Y145" s="68">
        <f t="shared" si="36"/>
        <v>6.2549449999999993</v>
      </c>
      <c r="Z145" s="68">
        <f t="shared" si="37"/>
        <v>17.194814999999998</v>
      </c>
      <c r="AA145" s="68">
        <f t="shared" si="38"/>
        <v>34.462740000000004</v>
      </c>
      <c r="AB145" s="68">
        <f t="shared" si="39"/>
        <v>2.0504449999999999</v>
      </c>
      <c r="AC145" s="68">
        <f t="shared" si="40"/>
        <v>3483.2160000000003</v>
      </c>
      <c r="AD145" s="68">
        <f t="shared" si="41"/>
        <v>1.398633</v>
      </c>
      <c r="AE145" s="68">
        <f t="shared" si="42"/>
        <v>1127.9088000000002</v>
      </c>
      <c r="AF145" s="68">
        <f t="shared" si="43"/>
        <v>447.03399999999999</v>
      </c>
      <c r="AG145" s="68">
        <f t="shared" si="44"/>
        <v>89.637079999999997</v>
      </c>
      <c r="AH145" s="68">
        <f t="shared" si="45"/>
        <v>2.9757859999999994</v>
      </c>
      <c r="AI145" s="68">
        <f t="shared" si="46"/>
        <v>1.0621529999999999</v>
      </c>
      <c r="AJ145" s="68">
        <f t="shared" si="47"/>
        <v>55.875599999999999</v>
      </c>
      <c r="AK145" s="68">
        <f t="shared" si="48"/>
        <v>9.7814329999999998</v>
      </c>
      <c r="AL145" s="85">
        <f t="shared" si="49"/>
        <v>58.221350000000008</v>
      </c>
      <c r="AM145" s="86">
        <f t="shared" si="50"/>
        <v>10414.019900000003</v>
      </c>
    </row>
    <row r="146" spans="1:45" x14ac:dyDescent="0.2">
      <c r="A146" s="65" t="s">
        <v>75</v>
      </c>
      <c r="B146" s="66">
        <v>143</v>
      </c>
      <c r="C146" s="66">
        <v>144</v>
      </c>
      <c r="D146" s="67" t="s">
        <v>270</v>
      </c>
      <c r="E146" s="67" t="s">
        <v>77</v>
      </c>
      <c r="F146" s="68">
        <v>990044</v>
      </c>
      <c r="G146" s="69">
        <v>7520</v>
      </c>
      <c r="H146" s="69">
        <v>18</v>
      </c>
      <c r="I146" s="69">
        <v>6.67</v>
      </c>
      <c r="J146" s="69">
        <v>29.5</v>
      </c>
      <c r="K146" s="69">
        <v>52.8</v>
      </c>
      <c r="L146" s="69">
        <v>2.4300000000000002</v>
      </c>
      <c r="M146" s="69">
        <v>5120</v>
      </c>
      <c r="N146" s="69">
        <v>1.21</v>
      </c>
      <c r="O146" s="69">
        <v>442</v>
      </c>
      <c r="P146" s="69">
        <v>1830</v>
      </c>
      <c r="Q146" s="69">
        <v>738</v>
      </c>
      <c r="R146" s="69">
        <v>143.5</v>
      </c>
      <c r="S146" s="69">
        <v>4.47</v>
      </c>
      <c r="T146" s="69">
        <v>0.95</v>
      </c>
      <c r="U146" s="69">
        <v>60</v>
      </c>
      <c r="V146" s="69">
        <v>8.1300000000000008</v>
      </c>
      <c r="W146" s="68">
        <f t="shared" si="34"/>
        <v>9237.5679999999993</v>
      </c>
      <c r="X146" s="68">
        <f t="shared" si="35"/>
        <v>20.6586</v>
      </c>
      <c r="Y146" s="68">
        <f t="shared" si="36"/>
        <v>7.6271449999999996</v>
      </c>
      <c r="Z146" s="68">
        <f t="shared" si="37"/>
        <v>34.158049999999996</v>
      </c>
      <c r="AA146" s="68">
        <f t="shared" si="38"/>
        <v>60.857280000000003</v>
      </c>
      <c r="AB146" s="68">
        <f t="shared" si="39"/>
        <v>2.7835650000000003</v>
      </c>
      <c r="AC146" s="68">
        <f t="shared" si="40"/>
        <v>6004.7360000000008</v>
      </c>
      <c r="AD146" s="68">
        <f t="shared" si="41"/>
        <v>1.375891</v>
      </c>
      <c r="AE146" s="68">
        <f t="shared" si="42"/>
        <v>2134.5120000000002</v>
      </c>
      <c r="AF146" s="68">
        <f t="shared" si="43"/>
        <v>891.65159999999992</v>
      </c>
      <c r="AG146" s="68">
        <f t="shared" si="44"/>
        <v>166.40260000000001</v>
      </c>
      <c r="AH146" s="68">
        <f t="shared" si="45"/>
        <v>5.2576139999999993</v>
      </c>
      <c r="AI146" s="68">
        <f t="shared" si="46"/>
        <v>1.0849949999999999</v>
      </c>
      <c r="AJ146" s="68">
        <f t="shared" si="47"/>
        <v>76.194000000000003</v>
      </c>
      <c r="AK146" s="68">
        <f t="shared" si="48"/>
        <v>9.2576310000000017</v>
      </c>
      <c r="AL146" s="85">
        <f t="shared" si="49"/>
        <v>632.28100000000006</v>
      </c>
      <c r="AM146" s="86">
        <f t="shared" si="50"/>
        <v>18654.124971000001</v>
      </c>
    </row>
    <row r="147" spans="1:45" x14ac:dyDescent="0.2">
      <c r="A147" s="65" t="s">
        <v>75</v>
      </c>
      <c r="B147" s="66">
        <v>144</v>
      </c>
      <c r="C147" s="66">
        <v>145</v>
      </c>
      <c r="D147" s="67" t="s">
        <v>271</v>
      </c>
      <c r="E147" s="67" t="s">
        <v>77</v>
      </c>
      <c r="F147" s="68">
        <v>990044</v>
      </c>
      <c r="G147" s="69">
        <v>7900</v>
      </c>
      <c r="H147" s="69">
        <v>8.92</v>
      </c>
      <c r="I147" s="69">
        <v>2.92</v>
      </c>
      <c r="J147" s="69">
        <v>22.1</v>
      </c>
      <c r="K147" s="69">
        <v>37.9</v>
      </c>
      <c r="L147" s="69">
        <v>1.1399999999999999</v>
      </c>
      <c r="M147" s="69">
        <v>5520</v>
      </c>
      <c r="N147" s="69">
        <v>0.51</v>
      </c>
      <c r="O147" s="69">
        <v>998</v>
      </c>
      <c r="P147" s="69">
        <v>1795</v>
      </c>
      <c r="Q147" s="69">
        <v>768</v>
      </c>
      <c r="R147" s="69">
        <v>125</v>
      </c>
      <c r="S147" s="69">
        <v>2.76</v>
      </c>
      <c r="T147" s="69">
        <v>0.33</v>
      </c>
      <c r="U147" s="69">
        <v>29.3</v>
      </c>
      <c r="V147" s="69">
        <v>2.65</v>
      </c>
      <c r="W147" s="68">
        <f t="shared" si="34"/>
        <v>9704.3599999999988</v>
      </c>
      <c r="X147" s="68">
        <f t="shared" si="35"/>
        <v>10.237484</v>
      </c>
      <c r="Y147" s="68">
        <f t="shared" si="36"/>
        <v>3.3390199999999997</v>
      </c>
      <c r="Z147" s="68">
        <f t="shared" si="37"/>
        <v>25.589590000000001</v>
      </c>
      <c r="AA147" s="68">
        <f t="shared" si="38"/>
        <v>43.683540000000001</v>
      </c>
      <c r="AB147" s="68">
        <f t="shared" si="39"/>
        <v>1.3058699999999999</v>
      </c>
      <c r="AC147" s="68">
        <f t="shared" si="40"/>
        <v>6473.8560000000007</v>
      </c>
      <c r="AD147" s="68">
        <f t="shared" si="41"/>
        <v>0.57992100000000002</v>
      </c>
      <c r="AE147" s="68">
        <f t="shared" si="42"/>
        <v>2093.6880000000001</v>
      </c>
      <c r="AF147" s="68">
        <f t="shared" si="43"/>
        <v>927.89760000000001</v>
      </c>
      <c r="AG147" s="68">
        <f t="shared" si="44"/>
        <v>144.94999999999999</v>
      </c>
      <c r="AH147" s="68">
        <f t="shared" si="45"/>
        <v>3.2463119999999996</v>
      </c>
      <c r="AI147" s="68">
        <f t="shared" si="46"/>
        <v>0.37689299999999998</v>
      </c>
      <c r="AJ147" s="68">
        <f t="shared" si="47"/>
        <v>37.208069999999999</v>
      </c>
      <c r="AK147" s="68">
        <f t="shared" si="48"/>
        <v>3.0175550000000002</v>
      </c>
      <c r="AL147" s="87">
        <f t="shared" si="49"/>
        <v>1427.6390000000001</v>
      </c>
      <c r="AM147" s="88">
        <f t="shared" si="50"/>
        <v>19473.335855000001</v>
      </c>
    </row>
    <row r="148" spans="1:45" x14ac:dyDescent="0.2">
      <c r="A148" s="65" t="s">
        <v>75</v>
      </c>
      <c r="B148" s="66">
        <v>145</v>
      </c>
      <c r="C148" s="66">
        <v>146</v>
      </c>
      <c r="D148" s="67" t="s">
        <v>272</v>
      </c>
      <c r="E148" s="67" t="s">
        <v>77</v>
      </c>
      <c r="F148" s="68">
        <v>990044</v>
      </c>
      <c r="G148" s="70">
        <v>23700</v>
      </c>
      <c r="H148" s="69">
        <v>44</v>
      </c>
      <c r="I148" s="69">
        <v>13.9</v>
      </c>
      <c r="J148" s="69">
        <v>84.4</v>
      </c>
      <c r="K148" s="69">
        <v>159.5</v>
      </c>
      <c r="L148" s="69">
        <v>6.01</v>
      </c>
      <c r="M148" s="70">
        <v>19000</v>
      </c>
      <c r="N148" s="69">
        <v>1.23</v>
      </c>
      <c r="O148" s="69">
        <v>1335</v>
      </c>
      <c r="P148" s="69">
        <v>5450</v>
      </c>
      <c r="Q148" s="70">
        <v>2060</v>
      </c>
      <c r="R148" s="69">
        <v>435</v>
      </c>
      <c r="S148" s="69">
        <v>11.85</v>
      </c>
      <c r="T148" s="69">
        <v>1.52</v>
      </c>
      <c r="U148" s="69">
        <v>147</v>
      </c>
      <c r="V148" s="69">
        <v>8.2799999999999994</v>
      </c>
      <c r="W148" s="68">
        <f t="shared" si="34"/>
        <v>29113.079999999998</v>
      </c>
      <c r="X148" s="68">
        <f t="shared" si="35"/>
        <v>50.498799999999996</v>
      </c>
      <c r="Y148" s="68">
        <f t="shared" si="36"/>
        <v>15.89465</v>
      </c>
      <c r="Z148" s="68">
        <f t="shared" si="37"/>
        <v>97.726759999999999</v>
      </c>
      <c r="AA148" s="68">
        <f t="shared" si="38"/>
        <v>183.83970000000002</v>
      </c>
      <c r="AB148" s="68">
        <f t="shared" si="39"/>
        <v>6.8844549999999991</v>
      </c>
      <c r="AC148" s="68">
        <f t="shared" si="40"/>
        <v>22283.200000000001</v>
      </c>
      <c r="AD148" s="68">
        <f t="shared" si="41"/>
        <v>1.398633</v>
      </c>
      <c r="AE148" s="68">
        <f t="shared" si="42"/>
        <v>6356.88</v>
      </c>
      <c r="AF148" s="68">
        <f t="shared" si="43"/>
        <v>2488.8919999999998</v>
      </c>
      <c r="AG148" s="68">
        <f t="shared" si="44"/>
        <v>504.42599999999999</v>
      </c>
      <c r="AH148" s="68">
        <f t="shared" si="45"/>
        <v>13.937969999999998</v>
      </c>
      <c r="AI148" s="68">
        <f t="shared" si="46"/>
        <v>1.7359919999999998</v>
      </c>
      <c r="AJ148" s="68">
        <f t="shared" si="47"/>
        <v>186.67529999999999</v>
      </c>
      <c r="AK148" s="68">
        <f t="shared" si="48"/>
        <v>9.4284359999999996</v>
      </c>
      <c r="AL148" s="87">
        <f t="shared" si="49"/>
        <v>1909.7175000000002</v>
      </c>
      <c r="AM148" s="88">
        <f t="shared" si="50"/>
        <v>61314.498695999995</v>
      </c>
    </row>
    <row r="149" spans="1:45" x14ac:dyDescent="0.2">
      <c r="A149" s="65" t="s">
        <v>75</v>
      </c>
      <c r="B149" s="66">
        <v>146</v>
      </c>
      <c r="C149" s="66">
        <v>147</v>
      </c>
      <c r="D149" s="67" t="s">
        <v>273</v>
      </c>
      <c r="E149" s="67" t="s">
        <v>77</v>
      </c>
      <c r="F149" s="68">
        <v>990044</v>
      </c>
      <c r="G149" s="70">
        <v>23100</v>
      </c>
      <c r="H149" s="69">
        <v>59.2</v>
      </c>
      <c r="I149" s="69">
        <v>15.35</v>
      </c>
      <c r="J149" s="69">
        <v>109.5</v>
      </c>
      <c r="K149" s="69">
        <v>205</v>
      </c>
      <c r="L149" s="69">
        <v>7.65</v>
      </c>
      <c r="M149" s="70">
        <v>18000</v>
      </c>
      <c r="N149" s="69">
        <v>1.28</v>
      </c>
      <c r="O149" s="69">
        <v>1220</v>
      </c>
      <c r="P149" s="69">
        <v>6000</v>
      </c>
      <c r="Q149" s="70">
        <v>2070</v>
      </c>
      <c r="R149" s="69">
        <v>517</v>
      </c>
      <c r="S149" s="69">
        <v>15.75</v>
      </c>
      <c r="T149" s="69">
        <v>1.68</v>
      </c>
      <c r="U149" s="69">
        <v>179</v>
      </c>
      <c r="V149" s="69">
        <v>9.82</v>
      </c>
      <c r="W149" s="68">
        <f t="shared" si="34"/>
        <v>28376.039999999997</v>
      </c>
      <c r="X149" s="68">
        <f t="shared" si="35"/>
        <v>67.943839999999994</v>
      </c>
      <c r="Y149" s="68">
        <f t="shared" si="36"/>
        <v>17.552724999999999</v>
      </c>
      <c r="Z149" s="68">
        <f t="shared" si="37"/>
        <v>126.79004999999999</v>
      </c>
      <c r="AA149" s="68">
        <f t="shared" si="38"/>
        <v>236.28300000000002</v>
      </c>
      <c r="AB149" s="68">
        <f t="shared" si="39"/>
        <v>8.7630750000000006</v>
      </c>
      <c r="AC149" s="68">
        <f t="shared" si="40"/>
        <v>21110.400000000001</v>
      </c>
      <c r="AD149" s="68">
        <f t="shared" si="41"/>
        <v>1.4554880000000001</v>
      </c>
      <c r="AE149" s="68">
        <f t="shared" si="42"/>
        <v>6998.4000000000005</v>
      </c>
      <c r="AF149" s="68">
        <f t="shared" si="43"/>
        <v>2500.9739999999997</v>
      </c>
      <c r="AG149" s="68">
        <f t="shared" si="44"/>
        <v>599.51319999999998</v>
      </c>
      <c r="AH149" s="68">
        <f t="shared" si="45"/>
        <v>18.52515</v>
      </c>
      <c r="AI149" s="68">
        <f t="shared" si="46"/>
        <v>1.9187279999999998</v>
      </c>
      <c r="AJ149" s="68">
        <f t="shared" si="47"/>
        <v>227.31210000000002</v>
      </c>
      <c r="AK149" s="68">
        <f t="shared" si="48"/>
        <v>11.182034000000002</v>
      </c>
      <c r="AL149" s="87">
        <f t="shared" si="49"/>
        <v>1745.21</v>
      </c>
      <c r="AM149" s="88">
        <f t="shared" si="50"/>
        <v>60303.053390000001</v>
      </c>
      <c r="AN149" s="73"/>
      <c r="AO149" s="73"/>
      <c r="AP149" s="73"/>
      <c r="AQ149" s="73"/>
    </row>
    <row r="150" spans="1:45" x14ac:dyDescent="0.2">
      <c r="A150" s="65" t="s">
        <v>75</v>
      </c>
      <c r="B150" s="66">
        <v>147</v>
      </c>
      <c r="C150" s="66">
        <v>148</v>
      </c>
      <c r="D150" s="67" t="s">
        <v>276</v>
      </c>
      <c r="E150" s="67" t="s">
        <v>77</v>
      </c>
      <c r="F150" s="68">
        <v>990044</v>
      </c>
      <c r="G150" s="69">
        <v>7740</v>
      </c>
      <c r="H150" s="69">
        <v>21.5</v>
      </c>
      <c r="I150" s="69">
        <v>7.61</v>
      </c>
      <c r="J150" s="69">
        <v>30.6</v>
      </c>
      <c r="K150" s="69">
        <v>58.5</v>
      </c>
      <c r="L150" s="69">
        <v>3.17</v>
      </c>
      <c r="M150" s="69">
        <v>5230</v>
      </c>
      <c r="N150" s="69">
        <v>0.79</v>
      </c>
      <c r="O150" s="69">
        <v>1760</v>
      </c>
      <c r="P150" s="69">
        <v>1910</v>
      </c>
      <c r="Q150" s="69">
        <v>763</v>
      </c>
      <c r="R150" s="69">
        <v>155.5</v>
      </c>
      <c r="S150" s="69">
        <v>5.19</v>
      </c>
      <c r="T150" s="69">
        <v>0.9</v>
      </c>
      <c r="U150" s="69">
        <v>81.099999999999994</v>
      </c>
      <c r="V150" s="69">
        <v>6.62</v>
      </c>
      <c r="W150" s="68">
        <f t="shared" si="34"/>
        <v>9507.8159999999989</v>
      </c>
      <c r="X150" s="68">
        <f t="shared" si="35"/>
        <v>24.675549999999998</v>
      </c>
      <c r="Y150" s="68">
        <f t="shared" si="36"/>
        <v>8.7020350000000004</v>
      </c>
      <c r="Z150" s="68">
        <f t="shared" si="37"/>
        <v>35.431739999999998</v>
      </c>
      <c r="AA150" s="68">
        <f t="shared" si="38"/>
        <v>67.42710000000001</v>
      </c>
      <c r="AB150" s="68">
        <f t="shared" si="39"/>
        <v>3.6312349999999998</v>
      </c>
      <c r="AC150" s="68">
        <f t="shared" si="40"/>
        <v>6133.7440000000006</v>
      </c>
      <c r="AD150" s="68">
        <f t="shared" si="41"/>
        <v>0.89830900000000002</v>
      </c>
      <c r="AE150" s="68">
        <f t="shared" si="42"/>
        <v>2227.8240000000001</v>
      </c>
      <c r="AF150" s="68">
        <f t="shared" si="43"/>
        <v>921.85659999999996</v>
      </c>
      <c r="AG150" s="68">
        <f t="shared" si="44"/>
        <v>180.31780000000001</v>
      </c>
      <c r="AH150" s="68">
        <f t="shared" si="45"/>
        <v>6.1044780000000003</v>
      </c>
      <c r="AI150" s="68">
        <f t="shared" si="46"/>
        <v>1.02789</v>
      </c>
      <c r="AJ150" s="68">
        <f t="shared" si="47"/>
        <v>102.98889</v>
      </c>
      <c r="AK150" s="68">
        <f t="shared" si="48"/>
        <v>7.5381940000000007</v>
      </c>
      <c r="AL150" s="87">
        <f t="shared" si="49"/>
        <v>2517.6800000000003</v>
      </c>
      <c r="AM150" s="88">
        <f t="shared" si="50"/>
        <v>19229.983821000005</v>
      </c>
    </row>
    <row r="151" spans="1:45" x14ac:dyDescent="0.2">
      <c r="A151" s="65" t="s">
        <v>75</v>
      </c>
      <c r="B151" s="66">
        <v>148</v>
      </c>
      <c r="C151" s="66">
        <v>149</v>
      </c>
      <c r="D151" s="67" t="s">
        <v>278</v>
      </c>
      <c r="E151" s="67" t="s">
        <v>77</v>
      </c>
      <c r="F151" s="68">
        <v>990044</v>
      </c>
      <c r="G151" s="70">
        <v>14450</v>
      </c>
      <c r="H151" s="69">
        <v>21.4</v>
      </c>
      <c r="I151" s="69">
        <v>6.47</v>
      </c>
      <c r="J151" s="69">
        <v>41.5</v>
      </c>
      <c r="K151" s="69">
        <v>74.400000000000006</v>
      </c>
      <c r="L151" s="69">
        <v>2.96</v>
      </c>
      <c r="M151" s="70">
        <v>11150</v>
      </c>
      <c r="N151" s="69">
        <v>0.69</v>
      </c>
      <c r="O151" s="69">
        <v>1300</v>
      </c>
      <c r="P151" s="69">
        <v>3010</v>
      </c>
      <c r="Q151" s="70">
        <v>1185</v>
      </c>
      <c r="R151" s="69">
        <v>227</v>
      </c>
      <c r="S151" s="69">
        <v>5.73</v>
      </c>
      <c r="T151" s="69">
        <v>0.82</v>
      </c>
      <c r="U151" s="69">
        <v>72.2</v>
      </c>
      <c r="V151" s="69">
        <v>5.1100000000000003</v>
      </c>
      <c r="W151" s="68">
        <f t="shared" si="34"/>
        <v>17750.379999999997</v>
      </c>
      <c r="X151" s="68">
        <f t="shared" si="35"/>
        <v>24.560779999999998</v>
      </c>
      <c r="Y151" s="68">
        <f t="shared" si="36"/>
        <v>7.3984449999999997</v>
      </c>
      <c r="Z151" s="68">
        <f t="shared" si="37"/>
        <v>48.052849999999999</v>
      </c>
      <c r="AA151" s="68">
        <f t="shared" si="38"/>
        <v>85.753440000000012</v>
      </c>
      <c r="AB151" s="68">
        <f t="shared" si="39"/>
        <v>3.3906799999999997</v>
      </c>
      <c r="AC151" s="68">
        <f t="shared" si="40"/>
        <v>13076.720000000001</v>
      </c>
      <c r="AD151" s="68">
        <f t="shared" si="41"/>
        <v>0.78459899999999994</v>
      </c>
      <c r="AE151" s="68">
        <f t="shared" si="42"/>
        <v>3510.8640000000005</v>
      </c>
      <c r="AF151" s="68">
        <f t="shared" si="43"/>
        <v>1431.7169999999999</v>
      </c>
      <c r="AG151" s="68">
        <f t="shared" si="44"/>
        <v>263.22919999999999</v>
      </c>
      <c r="AH151" s="68">
        <f t="shared" si="45"/>
        <v>6.7396260000000003</v>
      </c>
      <c r="AI151" s="68">
        <f t="shared" si="46"/>
        <v>0.93652199999999985</v>
      </c>
      <c r="AJ151" s="68">
        <f t="shared" si="47"/>
        <v>91.686779999999999</v>
      </c>
      <c r="AK151" s="68">
        <f t="shared" si="48"/>
        <v>5.8187570000000006</v>
      </c>
      <c r="AL151" s="87">
        <f t="shared" si="49"/>
        <v>1859.65</v>
      </c>
      <c r="AM151" s="88">
        <f t="shared" si="50"/>
        <v>36308.032678999996</v>
      </c>
    </row>
    <row r="152" spans="1:45" x14ac:dyDescent="0.2">
      <c r="A152" s="65" t="s">
        <v>75</v>
      </c>
      <c r="B152" s="66">
        <v>149</v>
      </c>
      <c r="C152" s="66">
        <v>150</v>
      </c>
      <c r="D152" s="67" t="s">
        <v>279</v>
      </c>
      <c r="E152" s="67" t="s">
        <v>77</v>
      </c>
      <c r="F152" s="68">
        <v>990044</v>
      </c>
      <c r="G152" s="70">
        <v>15950</v>
      </c>
      <c r="H152" s="69">
        <v>19.2</v>
      </c>
      <c r="I152" s="69">
        <v>4.55</v>
      </c>
      <c r="J152" s="69">
        <v>42.8</v>
      </c>
      <c r="K152" s="69">
        <v>74.099999999999994</v>
      </c>
      <c r="L152" s="69">
        <v>2.2999999999999998</v>
      </c>
      <c r="M152" s="70">
        <v>11950</v>
      </c>
      <c r="N152" s="69">
        <v>0.5</v>
      </c>
      <c r="O152" s="70">
        <v>2760</v>
      </c>
      <c r="P152" s="69">
        <v>3490</v>
      </c>
      <c r="Q152" s="70">
        <v>1315</v>
      </c>
      <c r="R152" s="69">
        <v>234</v>
      </c>
      <c r="S152" s="69">
        <v>5.0599999999999996</v>
      </c>
      <c r="T152" s="69">
        <v>0.48</v>
      </c>
      <c r="U152" s="69">
        <v>54.5</v>
      </c>
      <c r="V152" s="69">
        <v>3.29</v>
      </c>
      <c r="W152" s="68">
        <f t="shared" si="34"/>
        <v>19592.98</v>
      </c>
      <c r="X152" s="68">
        <f t="shared" si="35"/>
        <v>22.035839999999997</v>
      </c>
      <c r="Y152" s="68">
        <f t="shared" si="36"/>
        <v>5.2029249999999996</v>
      </c>
      <c r="Z152" s="68">
        <f t="shared" si="37"/>
        <v>49.558119999999995</v>
      </c>
      <c r="AA152" s="68">
        <f t="shared" si="38"/>
        <v>85.407659999999993</v>
      </c>
      <c r="AB152" s="68">
        <f t="shared" si="39"/>
        <v>2.6346499999999997</v>
      </c>
      <c r="AC152" s="68">
        <f t="shared" si="40"/>
        <v>14014.960000000001</v>
      </c>
      <c r="AD152" s="68">
        <f t="shared" si="41"/>
        <v>0.56855</v>
      </c>
      <c r="AE152" s="68">
        <f t="shared" si="42"/>
        <v>4070.7360000000003</v>
      </c>
      <c r="AF152" s="68">
        <f t="shared" si="43"/>
        <v>1588.7829999999999</v>
      </c>
      <c r="AG152" s="68">
        <f t="shared" si="44"/>
        <v>271.34640000000002</v>
      </c>
      <c r="AH152" s="68">
        <f t="shared" si="45"/>
        <v>5.9515719999999988</v>
      </c>
      <c r="AI152" s="68">
        <f t="shared" si="46"/>
        <v>0.54820799999999992</v>
      </c>
      <c r="AJ152" s="68">
        <f t="shared" si="47"/>
        <v>69.209550000000007</v>
      </c>
      <c r="AK152" s="68">
        <f t="shared" si="48"/>
        <v>3.7463230000000003</v>
      </c>
      <c r="AL152" s="87">
        <f t="shared" si="49"/>
        <v>3948.1800000000003</v>
      </c>
      <c r="AM152" s="88">
        <f t="shared" si="50"/>
        <v>39783.668798000006</v>
      </c>
      <c r="AN152" s="64"/>
      <c r="AO152" s="64"/>
      <c r="AP152" s="64"/>
      <c r="AQ152" s="64"/>
      <c r="AS152"/>
    </row>
    <row r="153" spans="1:45" x14ac:dyDescent="0.2">
      <c r="A153" s="43" t="s">
        <v>280</v>
      </c>
      <c r="B153" s="44">
        <v>0</v>
      </c>
      <c r="C153" s="44">
        <v>1</v>
      </c>
      <c r="D153" s="45" t="s">
        <v>281</v>
      </c>
      <c r="E153" s="45" t="s">
        <v>77</v>
      </c>
      <c r="F153" s="36">
        <v>990045</v>
      </c>
      <c r="G153" s="22">
        <v>5950</v>
      </c>
      <c r="H153" s="22">
        <v>48.5</v>
      </c>
      <c r="I153" s="22">
        <v>16.05</v>
      </c>
      <c r="J153" s="22">
        <v>36.9</v>
      </c>
      <c r="K153" s="22">
        <v>85.9</v>
      </c>
      <c r="L153" s="22">
        <v>7.72</v>
      </c>
      <c r="M153" s="22">
        <v>3060</v>
      </c>
      <c r="N153" s="22">
        <v>1.1200000000000001</v>
      </c>
      <c r="O153" s="22">
        <v>1170</v>
      </c>
      <c r="P153" s="22">
        <v>1320</v>
      </c>
      <c r="Q153" s="22">
        <v>433</v>
      </c>
      <c r="R153" s="22">
        <v>142</v>
      </c>
      <c r="S153" s="22">
        <v>10.199999999999999</v>
      </c>
      <c r="T153" s="22">
        <v>1.7</v>
      </c>
      <c r="U153" s="22">
        <v>165</v>
      </c>
      <c r="V153" s="22">
        <v>8.98</v>
      </c>
      <c r="W153" s="36">
        <f t="shared" si="34"/>
        <v>7308.98</v>
      </c>
      <c r="X153" s="36">
        <f t="shared" si="35"/>
        <v>55.663449999999997</v>
      </c>
      <c r="Y153" s="36">
        <f t="shared" si="36"/>
        <v>18.353175</v>
      </c>
      <c r="Z153" s="36">
        <f t="shared" si="37"/>
        <v>42.726509999999998</v>
      </c>
      <c r="AA153" s="36">
        <f t="shared" si="38"/>
        <v>99.008340000000018</v>
      </c>
      <c r="AB153" s="36">
        <f t="shared" si="39"/>
        <v>8.843259999999999</v>
      </c>
      <c r="AC153" s="36">
        <f t="shared" si="40"/>
        <v>3588.768</v>
      </c>
      <c r="AD153" s="36">
        <f t="shared" si="41"/>
        <v>1.273552</v>
      </c>
      <c r="AE153" s="36">
        <f t="shared" si="42"/>
        <v>1539.6480000000001</v>
      </c>
      <c r="AF153" s="36">
        <f t="shared" si="43"/>
        <v>523.15059999999994</v>
      </c>
      <c r="AG153" s="36">
        <f t="shared" si="44"/>
        <v>164.66319999999999</v>
      </c>
      <c r="AH153" s="36">
        <f t="shared" si="45"/>
        <v>11.997239999999998</v>
      </c>
      <c r="AI153" s="36">
        <f t="shared" si="46"/>
        <v>1.9415699999999998</v>
      </c>
      <c r="AJ153" s="36">
        <f t="shared" si="47"/>
        <v>209.5335</v>
      </c>
      <c r="AK153" s="36">
        <f t="shared" si="48"/>
        <v>10.225526</v>
      </c>
      <c r="AL153" s="83">
        <f t="shared" si="49"/>
        <v>1673.6850000000002</v>
      </c>
      <c r="AM153" s="84">
        <f t="shared" si="50"/>
        <v>13584.775923000005</v>
      </c>
    </row>
    <row r="154" spans="1:45" x14ac:dyDescent="0.2">
      <c r="A154" s="43" t="s">
        <v>280</v>
      </c>
      <c r="B154" s="44">
        <v>1</v>
      </c>
      <c r="C154" s="44">
        <v>2</v>
      </c>
      <c r="D154" s="45" t="s">
        <v>283</v>
      </c>
      <c r="E154" s="45" t="s">
        <v>77</v>
      </c>
      <c r="F154" s="36">
        <v>990045</v>
      </c>
      <c r="G154" s="22">
        <v>5450</v>
      </c>
      <c r="H154" s="22">
        <v>48.4</v>
      </c>
      <c r="I154" s="22">
        <v>16.45</v>
      </c>
      <c r="J154" s="22">
        <v>36.6</v>
      </c>
      <c r="K154" s="22">
        <v>83.6</v>
      </c>
      <c r="L154" s="22">
        <v>6.99</v>
      </c>
      <c r="M154" s="22">
        <v>3110</v>
      </c>
      <c r="N154" s="22">
        <v>1.1100000000000001</v>
      </c>
      <c r="O154" s="22">
        <v>1235</v>
      </c>
      <c r="P154" s="22">
        <v>1260</v>
      </c>
      <c r="Q154" s="22">
        <v>420</v>
      </c>
      <c r="R154" s="22">
        <v>148</v>
      </c>
      <c r="S154" s="22">
        <v>9.75</v>
      </c>
      <c r="T154" s="22">
        <v>1.55</v>
      </c>
      <c r="U154" s="22">
        <v>162</v>
      </c>
      <c r="V154" s="22">
        <v>9.4</v>
      </c>
      <c r="W154" s="36">
        <f t="shared" si="34"/>
        <v>6694.78</v>
      </c>
      <c r="X154" s="36">
        <f t="shared" si="35"/>
        <v>55.548679999999997</v>
      </c>
      <c r="Y154" s="36">
        <f t="shared" si="36"/>
        <v>18.810575</v>
      </c>
      <c r="Z154" s="36">
        <f t="shared" si="37"/>
        <v>42.37914</v>
      </c>
      <c r="AA154" s="36">
        <f t="shared" si="38"/>
        <v>96.35736</v>
      </c>
      <c r="AB154" s="36">
        <f t="shared" si="39"/>
        <v>8.0070449999999997</v>
      </c>
      <c r="AC154" s="36">
        <f t="shared" si="40"/>
        <v>3647.4080000000004</v>
      </c>
      <c r="AD154" s="36">
        <f t="shared" si="41"/>
        <v>1.2621810000000002</v>
      </c>
      <c r="AE154" s="36">
        <f t="shared" si="42"/>
        <v>1469.6640000000002</v>
      </c>
      <c r="AF154" s="36">
        <f t="shared" si="43"/>
        <v>507.44399999999996</v>
      </c>
      <c r="AG154" s="36">
        <f t="shared" si="44"/>
        <v>171.6208</v>
      </c>
      <c r="AH154" s="36">
        <f t="shared" si="45"/>
        <v>11.467949999999998</v>
      </c>
      <c r="AI154" s="36">
        <f t="shared" si="46"/>
        <v>1.7702549999999999</v>
      </c>
      <c r="AJ154" s="36">
        <f t="shared" si="47"/>
        <v>205.72380000000001</v>
      </c>
      <c r="AK154" s="36">
        <f t="shared" si="48"/>
        <v>10.70378</v>
      </c>
      <c r="AL154" s="83">
        <f t="shared" si="49"/>
        <v>1766.6675</v>
      </c>
      <c r="AM154" s="84">
        <f t="shared" si="50"/>
        <v>12942.947566000001</v>
      </c>
    </row>
    <row r="155" spans="1:45" x14ac:dyDescent="0.2">
      <c r="A155" s="43" t="s">
        <v>280</v>
      </c>
      <c r="B155" s="44">
        <v>2</v>
      </c>
      <c r="C155" s="44">
        <v>3</v>
      </c>
      <c r="D155" s="45" t="s">
        <v>284</v>
      </c>
      <c r="E155" s="45" t="s">
        <v>77</v>
      </c>
      <c r="F155" s="36">
        <v>990045</v>
      </c>
      <c r="G155" s="22">
        <v>6140</v>
      </c>
      <c r="H155" s="22">
        <v>52.3</v>
      </c>
      <c r="I155" s="22">
        <v>18.55</v>
      </c>
      <c r="J155" s="22">
        <v>42.2</v>
      </c>
      <c r="K155" s="22">
        <v>93.5</v>
      </c>
      <c r="L155" s="22">
        <v>8.39</v>
      </c>
      <c r="M155" s="22">
        <v>3540</v>
      </c>
      <c r="N155" s="22">
        <v>1.23</v>
      </c>
      <c r="O155" s="22">
        <v>1390</v>
      </c>
      <c r="P155" s="22">
        <v>1450</v>
      </c>
      <c r="Q155" s="22">
        <v>486</v>
      </c>
      <c r="R155" s="22">
        <v>168</v>
      </c>
      <c r="S155" s="22">
        <v>11.05</v>
      </c>
      <c r="T155" s="22">
        <v>1.92</v>
      </c>
      <c r="U155" s="22">
        <v>190.5</v>
      </c>
      <c r="V155" s="22">
        <v>11.1</v>
      </c>
      <c r="W155" s="36">
        <f t="shared" si="34"/>
        <v>7542.3759999999993</v>
      </c>
      <c r="X155" s="36">
        <f t="shared" si="35"/>
        <v>60.024709999999992</v>
      </c>
      <c r="Y155" s="36">
        <f t="shared" si="36"/>
        <v>21.211925000000001</v>
      </c>
      <c r="Z155" s="36">
        <f t="shared" si="37"/>
        <v>48.863379999999999</v>
      </c>
      <c r="AA155" s="36">
        <f t="shared" si="38"/>
        <v>107.7681</v>
      </c>
      <c r="AB155" s="36">
        <f t="shared" si="39"/>
        <v>9.6107449999999996</v>
      </c>
      <c r="AC155" s="36">
        <f t="shared" si="40"/>
        <v>4151.7120000000004</v>
      </c>
      <c r="AD155" s="36">
        <f t="shared" si="41"/>
        <v>1.398633</v>
      </c>
      <c r="AE155" s="36">
        <f t="shared" si="42"/>
        <v>1691.2800000000002</v>
      </c>
      <c r="AF155" s="36">
        <f t="shared" si="43"/>
        <v>587.18520000000001</v>
      </c>
      <c r="AG155" s="36">
        <f t="shared" si="44"/>
        <v>194.81279999999998</v>
      </c>
      <c r="AH155" s="36">
        <f t="shared" si="45"/>
        <v>12.99701</v>
      </c>
      <c r="AI155" s="36">
        <f t="shared" si="46"/>
        <v>2.1928319999999997</v>
      </c>
      <c r="AJ155" s="36">
        <f t="shared" si="47"/>
        <v>241.91595000000001</v>
      </c>
      <c r="AK155" s="36">
        <f t="shared" si="48"/>
        <v>12.639570000000001</v>
      </c>
      <c r="AL155" s="83">
        <f t="shared" si="49"/>
        <v>1988.3950000000002</v>
      </c>
      <c r="AM155" s="84">
        <f t="shared" si="50"/>
        <v>14685.988855</v>
      </c>
    </row>
    <row r="156" spans="1:45" x14ac:dyDescent="0.2">
      <c r="A156" s="43" t="s">
        <v>280</v>
      </c>
      <c r="B156" s="44">
        <v>3</v>
      </c>
      <c r="C156" s="44">
        <v>4</v>
      </c>
      <c r="D156" s="45" t="s">
        <v>285</v>
      </c>
      <c r="E156" s="45" t="s">
        <v>77</v>
      </c>
      <c r="F156" s="36">
        <v>990045</v>
      </c>
      <c r="G156" s="22">
        <v>7660</v>
      </c>
      <c r="H156" s="22">
        <v>143</v>
      </c>
      <c r="I156" s="22">
        <v>47.6</v>
      </c>
      <c r="J156" s="22">
        <v>93.2</v>
      </c>
      <c r="K156" s="22">
        <v>227</v>
      </c>
      <c r="L156" s="22">
        <v>22.3</v>
      </c>
      <c r="M156" s="22">
        <v>5170</v>
      </c>
      <c r="N156" s="22">
        <v>2.33</v>
      </c>
      <c r="O156" s="22">
        <v>1605</v>
      </c>
      <c r="P156" s="22">
        <v>2620</v>
      </c>
      <c r="Q156" s="22">
        <v>878</v>
      </c>
      <c r="R156" s="22">
        <v>346</v>
      </c>
      <c r="S156" s="22">
        <v>27.4</v>
      </c>
      <c r="T156" s="22">
        <v>4.57</v>
      </c>
      <c r="U156" s="22">
        <v>506</v>
      </c>
      <c r="V156" s="22">
        <v>23.5</v>
      </c>
      <c r="W156" s="36">
        <f t="shared" si="34"/>
        <v>9409.5439999999999</v>
      </c>
      <c r="X156" s="36">
        <f t="shared" si="35"/>
        <v>164.12109999999998</v>
      </c>
      <c r="Y156" s="36">
        <f t="shared" si="36"/>
        <v>54.430599999999998</v>
      </c>
      <c r="Z156" s="36">
        <f t="shared" si="37"/>
        <v>107.91628</v>
      </c>
      <c r="AA156" s="36">
        <f t="shared" si="38"/>
        <v>261.64019999999999</v>
      </c>
      <c r="AB156" s="36">
        <f t="shared" si="39"/>
        <v>25.544650000000001</v>
      </c>
      <c r="AC156" s="36">
        <f t="shared" si="40"/>
        <v>6063.3760000000002</v>
      </c>
      <c r="AD156" s="36">
        <f t="shared" si="41"/>
        <v>2.6494430000000002</v>
      </c>
      <c r="AE156" s="36">
        <f t="shared" si="42"/>
        <v>3055.9680000000003</v>
      </c>
      <c r="AF156" s="36">
        <f t="shared" si="43"/>
        <v>1060.7996000000001</v>
      </c>
      <c r="AG156" s="36">
        <f t="shared" si="44"/>
        <v>401.22159999999997</v>
      </c>
      <c r="AH156" s="36">
        <f t="shared" si="45"/>
        <v>32.227879999999999</v>
      </c>
      <c r="AI156" s="36">
        <f t="shared" si="46"/>
        <v>5.2193969999999998</v>
      </c>
      <c r="AJ156" s="36">
        <f t="shared" si="47"/>
        <v>642.56939999999997</v>
      </c>
      <c r="AK156" s="36">
        <f t="shared" si="48"/>
        <v>26.759450000000001</v>
      </c>
      <c r="AL156" s="89">
        <f t="shared" si="49"/>
        <v>2295.9525000000003</v>
      </c>
      <c r="AM156" s="90">
        <f t="shared" si="50"/>
        <v>21313.9876</v>
      </c>
    </row>
    <row r="157" spans="1:45" x14ac:dyDescent="0.2">
      <c r="A157" s="43" t="s">
        <v>280</v>
      </c>
      <c r="B157" s="44">
        <v>4</v>
      </c>
      <c r="C157" s="44">
        <v>5</v>
      </c>
      <c r="D157" s="45" t="s">
        <v>286</v>
      </c>
      <c r="E157" s="45" t="s">
        <v>77</v>
      </c>
      <c r="F157" s="36">
        <v>990045</v>
      </c>
      <c r="G157" s="22">
        <v>9570</v>
      </c>
      <c r="H157" s="22">
        <v>179.5</v>
      </c>
      <c r="I157" s="22">
        <v>60.4</v>
      </c>
      <c r="J157" s="22">
        <v>123</v>
      </c>
      <c r="K157" s="22">
        <v>292</v>
      </c>
      <c r="L157" s="22">
        <v>28</v>
      </c>
      <c r="M157" s="22">
        <v>6750</v>
      </c>
      <c r="N157" s="22">
        <v>2.83</v>
      </c>
      <c r="O157" s="22">
        <v>2400</v>
      </c>
      <c r="P157" s="22">
        <v>3800</v>
      </c>
      <c r="Q157" s="26">
        <v>1090</v>
      </c>
      <c r="R157" s="22">
        <v>460</v>
      </c>
      <c r="S157" s="22">
        <v>34.299999999999997</v>
      </c>
      <c r="T157" s="22">
        <v>5.87</v>
      </c>
      <c r="U157" s="22">
        <v>642</v>
      </c>
      <c r="V157" s="22">
        <v>29.9</v>
      </c>
      <c r="W157" s="36">
        <f t="shared" si="34"/>
        <v>11755.787999999999</v>
      </c>
      <c r="X157" s="36">
        <f t="shared" si="35"/>
        <v>206.01214999999999</v>
      </c>
      <c r="Y157" s="36">
        <f t="shared" si="36"/>
        <v>69.067399999999992</v>
      </c>
      <c r="Z157" s="36">
        <f t="shared" si="37"/>
        <v>142.42169999999999</v>
      </c>
      <c r="AA157" s="36">
        <f t="shared" si="38"/>
        <v>336.55920000000003</v>
      </c>
      <c r="AB157" s="36">
        <f t="shared" si="39"/>
        <v>32.073999999999998</v>
      </c>
      <c r="AC157" s="36">
        <f t="shared" si="40"/>
        <v>7916.4000000000005</v>
      </c>
      <c r="AD157" s="36">
        <f t="shared" si="41"/>
        <v>3.2179929999999999</v>
      </c>
      <c r="AE157" s="36">
        <f t="shared" si="42"/>
        <v>4432.3200000000006</v>
      </c>
      <c r="AF157" s="36">
        <f t="shared" si="43"/>
        <v>1316.9379999999999</v>
      </c>
      <c r="AG157" s="36">
        <f t="shared" si="44"/>
        <v>533.41599999999994</v>
      </c>
      <c r="AH157" s="36">
        <f t="shared" si="45"/>
        <v>40.343659999999993</v>
      </c>
      <c r="AI157" s="36">
        <f t="shared" si="46"/>
        <v>6.7041269999999997</v>
      </c>
      <c r="AJ157" s="36">
        <f t="shared" si="47"/>
        <v>815.2758</v>
      </c>
      <c r="AK157" s="36">
        <f t="shared" si="48"/>
        <v>34.047130000000003</v>
      </c>
      <c r="AL157" s="89">
        <f t="shared" si="49"/>
        <v>3433.2000000000003</v>
      </c>
      <c r="AM157" s="90">
        <f t="shared" si="50"/>
        <v>27640.585159999995</v>
      </c>
    </row>
    <row r="158" spans="1:45" x14ac:dyDescent="0.2">
      <c r="A158" s="43" t="s">
        <v>280</v>
      </c>
      <c r="B158" s="44">
        <v>5</v>
      </c>
      <c r="C158" s="44">
        <v>6</v>
      </c>
      <c r="D158" s="45" t="s">
        <v>287</v>
      </c>
      <c r="E158" s="45" t="s">
        <v>77</v>
      </c>
      <c r="F158" s="36">
        <v>990045</v>
      </c>
      <c r="G158" s="22">
        <v>9250</v>
      </c>
      <c r="H158" s="22">
        <v>260</v>
      </c>
      <c r="I158" s="22">
        <v>105</v>
      </c>
      <c r="J158" s="22">
        <v>158.5</v>
      </c>
      <c r="K158" s="22">
        <v>385</v>
      </c>
      <c r="L158" s="22">
        <v>44.7</v>
      </c>
      <c r="M158" s="22">
        <v>5880</v>
      </c>
      <c r="N158" s="22">
        <v>4.87</v>
      </c>
      <c r="O158" s="26">
        <v>2720</v>
      </c>
      <c r="P158" s="22">
        <v>4390</v>
      </c>
      <c r="Q158" s="26">
        <v>1125</v>
      </c>
      <c r="R158" s="22">
        <v>561</v>
      </c>
      <c r="S158" s="22">
        <v>48.9</v>
      </c>
      <c r="T158" s="22">
        <v>10.35</v>
      </c>
      <c r="U158" s="22">
        <v>1065</v>
      </c>
      <c r="V158" s="22">
        <v>49.3</v>
      </c>
      <c r="W158" s="36">
        <f t="shared" si="34"/>
        <v>11362.699999999999</v>
      </c>
      <c r="X158" s="36">
        <f t="shared" si="35"/>
        <v>298.40199999999999</v>
      </c>
      <c r="Y158" s="36">
        <f t="shared" si="36"/>
        <v>120.0675</v>
      </c>
      <c r="Z158" s="36">
        <f t="shared" si="37"/>
        <v>183.52714999999998</v>
      </c>
      <c r="AA158" s="36">
        <f t="shared" si="38"/>
        <v>443.75100000000003</v>
      </c>
      <c r="AB158" s="36">
        <f t="shared" si="39"/>
        <v>51.203850000000003</v>
      </c>
      <c r="AC158" s="36">
        <f t="shared" si="40"/>
        <v>6896.0640000000003</v>
      </c>
      <c r="AD158" s="36">
        <f t="shared" si="41"/>
        <v>5.5376770000000004</v>
      </c>
      <c r="AE158" s="36">
        <f t="shared" si="42"/>
        <v>5120.4960000000001</v>
      </c>
      <c r="AF158" s="36">
        <f t="shared" si="43"/>
        <v>1359.2249999999999</v>
      </c>
      <c r="AG158" s="36">
        <f t="shared" si="44"/>
        <v>650.53559999999993</v>
      </c>
      <c r="AH158" s="36">
        <f t="shared" si="45"/>
        <v>57.516179999999991</v>
      </c>
      <c r="AI158" s="36">
        <f t="shared" si="46"/>
        <v>11.820734999999999</v>
      </c>
      <c r="AJ158" s="36">
        <f t="shared" si="47"/>
        <v>1352.4435000000001</v>
      </c>
      <c r="AK158" s="36">
        <f t="shared" si="48"/>
        <v>56.137909999999998</v>
      </c>
      <c r="AL158" s="89">
        <f t="shared" si="49"/>
        <v>3890.9600000000005</v>
      </c>
      <c r="AM158" s="90">
        <f t="shared" si="50"/>
        <v>27969.428101999998</v>
      </c>
    </row>
    <row r="159" spans="1:45" x14ac:dyDescent="0.2">
      <c r="A159" s="43" t="s">
        <v>280</v>
      </c>
      <c r="B159" s="44">
        <v>6</v>
      </c>
      <c r="C159" s="44">
        <v>7</v>
      </c>
      <c r="D159" s="45" t="s">
        <v>288</v>
      </c>
      <c r="E159" s="45" t="s">
        <v>77</v>
      </c>
      <c r="F159" s="36">
        <v>990045</v>
      </c>
      <c r="G159" s="22">
        <v>8990</v>
      </c>
      <c r="H159" s="22">
        <v>250</v>
      </c>
      <c r="I159" s="22">
        <v>118</v>
      </c>
      <c r="J159" s="22">
        <v>148</v>
      </c>
      <c r="K159" s="22">
        <v>364</v>
      </c>
      <c r="L159" s="22">
        <v>45.7</v>
      </c>
      <c r="M159" s="22">
        <v>5660</v>
      </c>
      <c r="N159" s="22">
        <v>7.48</v>
      </c>
      <c r="O159" s="22">
        <v>1640</v>
      </c>
      <c r="P159" s="22">
        <v>4360</v>
      </c>
      <c r="Q159" s="26">
        <v>1065</v>
      </c>
      <c r="R159" s="22">
        <v>551</v>
      </c>
      <c r="S159" s="22">
        <v>44.4</v>
      </c>
      <c r="T159" s="22">
        <v>12.85</v>
      </c>
      <c r="U159" s="22">
        <v>1365</v>
      </c>
      <c r="V159" s="22">
        <v>69.900000000000006</v>
      </c>
      <c r="W159" s="36">
        <f t="shared" si="34"/>
        <v>11043.315999999999</v>
      </c>
      <c r="X159" s="36">
        <f t="shared" si="35"/>
        <v>286.92500000000001</v>
      </c>
      <c r="Y159" s="36">
        <f t="shared" si="36"/>
        <v>134.93299999999999</v>
      </c>
      <c r="Z159" s="36">
        <f t="shared" si="37"/>
        <v>171.36919999999998</v>
      </c>
      <c r="AA159" s="36">
        <f t="shared" si="38"/>
        <v>419.54640000000001</v>
      </c>
      <c r="AB159" s="36">
        <f t="shared" si="39"/>
        <v>52.349350000000001</v>
      </c>
      <c r="AC159" s="36">
        <f t="shared" si="40"/>
        <v>6638.0480000000007</v>
      </c>
      <c r="AD159" s="36">
        <f t="shared" si="41"/>
        <v>8.5055080000000007</v>
      </c>
      <c r="AE159" s="36">
        <f t="shared" si="42"/>
        <v>5085.5040000000008</v>
      </c>
      <c r="AF159" s="36">
        <f t="shared" si="43"/>
        <v>1286.7329999999999</v>
      </c>
      <c r="AG159" s="36">
        <f t="shared" si="44"/>
        <v>638.93959999999993</v>
      </c>
      <c r="AH159" s="36">
        <f t="shared" si="45"/>
        <v>52.223279999999995</v>
      </c>
      <c r="AI159" s="36">
        <f t="shared" si="46"/>
        <v>14.675984999999999</v>
      </c>
      <c r="AJ159" s="36">
        <f t="shared" si="47"/>
        <v>1733.4135000000001</v>
      </c>
      <c r="AK159" s="36">
        <f t="shared" si="48"/>
        <v>79.595130000000012</v>
      </c>
      <c r="AL159" s="89">
        <f t="shared" si="49"/>
        <v>2346.02</v>
      </c>
      <c r="AM159" s="90">
        <f t="shared" si="50"/>
        <v>27646.076953</v>
      </c>
    </row>
    <row r="160" spans="1:45" x14ac:dyDescent="0.2">
      <c r="A160" s="43" t="s">
        <v>280</v>
      </c>
      <c r="B160" s="44">
        <v>7</v>
      </c>
      <c r="C160" s="44">
        <v>8</v>
      </c>
      <c r="D160" s="45" t="s">
        <v>289</v>
      </c>
      <c r="E160" s="45" t="s">
        <v>77</v>
      </c>
      <c r="F160" s="36">
        <v>990045</v>
      </c>
      <c r="G160" s="22">
        <v>2580</v>
      </c>
      <c r="H160" s="22">
        <v>158.5</v>
      </c>
      <c r="I160" s="22">
        <v>97.8</v>
      </c>
      <c r="J160" s="22">
        <v>66.099999999999994</v>
      </c>
      <c r="K160" s="22">
        <v>193</v>
      </c>
      <c r="L160" s="22">
        <v>32.6</v>
      </c>
      <c r="M160" s="22">
        <v>2030</v>
      </c>
      <c r="N160" s="22">
        <v>9.43</v>
      </c>
      <c r="O160" s="22">
        <v>1245</v>
      </c>
      <c r="P160" s="22">
        <v>1505</v>
      </c>
      <c r="Q160" s="22">
        <v>370</v>
      </c>
      <c r="R160" s="22">
        <v>223</v>
      </c>
      <c r="S160" s="22">
        <v>26.1</v>
      </c>
      <c r="T160" s="22">
        <v>11.45</v>
      </c>
      <c r="U160" s="22">
        <v>1195</v>
      </c>
      <c r="V160" s="22">
        <v>70.8</v>
      </c>
      <c r="W160" s="36">
        <f t="shared" si="34"/>
        <v>3169.2719999999999</v>
      </c>
      <c r="X160" s="36">
        <f t="shared" si="35"/>
        <v>181.91045</v>
      </c>
      <c r="Y160" s="36">
        <f t="shared" si="36"/>
        <v>111.8343</v>
      </c>
      <c r="Z160" s="36">
        <f t="shared" si="37"/>
        <v>76.537189999999995</v>
      </c>
      <c r="AA160" s="36">
        <f t="shared" si="38"/>
        <v>222.45180000000002</v>
      </c>
      <c r="AB160" s="36">
        <f t="shared" si="39"/>
        <v>37.343299999999999</v>
      </c>
      <c r="AC160" s="36">
        <f t="shared" si="40"/>
        <v>2380.7840000000001</v>
      </c>
      <c r="AD160" s="36">
        <f t="shared" si="41"/>
        <v>10.722852999999999</v>
      </c>
      <c r="AE160" s="36">
        <f t="shared" si="42"/>
        <v>1755.4320000000002</v>
      </c>
      <c r="AF160" s="36">
        <f t="shared" si="43"/>
        <v>447.03399999999999</v>
      </c>
      <c r="AG160" s="36">
        <f t="shared" si="44"/>
        <v>258.5908</v>
      </c>
      <c r="AH160" s="36">
        <f t="shared" si="45"/>
        <v>30.698819999999998</v>
      </c>
      <c r="AI160" s="36">
        <f t="shared" si="46"/>
        <v>13.077044999999998</v>
      </c>
      <c r="AJ160" s="36">
        <f t="shared" si="47"/>
        <v>1517.5305000000001</v>
      </c>
      <c r="AK160" s="36">
        <f t="shared" si="48"/>
        <v>80.619960000000006</v>
      </c>
      <c r="AL160" s="89">
        <f t="shared" si="49"/>
        <v>1780.9725000000001</v>
      </c>
      <c r="AM160" s="90">
        <f t="shared" si="50"/>
        <v>10293.839018000001</v>
      </c>
    </row>
    <row r="161" spans="1:43" x14ac:dyDescent="0.2">
      <c r="A161" s="43" t="s">
        <v>280</v>
      </c>
      <c r="B161" s="44">
        <v>8</v>
      </c>
      <c r="C161" s="44">
        <v>9</v>
      </c>
      <c r="D161" s="45" t="s">
        <v>290</v>
      </c>
      <c r="E161" s="45" t="s">
        <v>77</v>
      </c>
      <c r="F161" s="36">
        <v>990045</v>
      </c>
      <c r="G161" s="22">
        <v>8960</v>
      </c>
      <c r="H161" s="22">
        <v>202</v>
      </c>
      <c r="I161" s="22">
        <v>97.9</v>
      </c>
      <c r="J161" s="22">
        <v>117.5</v>
      </c>
      <c r="K161" s="22">
        <v>306</v>
      </c>
      <c r="L161" s="22">
        <v>36.799999999999997</v>
      </c>
      <c r="M161" s="22">
        <v>6140</v>
      </c>
      <c r="N161" s="22">
        <v>7.82</v>
      </c>
      <c r="O161" s="22">
        <v>2420</v>
      </c>
      <c r="P161" s="22">
        <v>3310</v>
      </c>
      <c r="Q161" s="26">
        <v>950</v>
      </c>
      <c r="R161" s="22">
        <v>437</v>
      </c>
      <c r="S161" s="22">
        <v>37.5</v>
      </c>
      <c r="T161" s="22">
        <v>11.25</v>
      </c>
      <c r="U161" s="22">
        <v>1135</v>
      </c>
      <c r="V161" s="22">
        <v>65.7</v>
      </c>
      <c r="W161" s="36">
        <f t="shared" si="34"/>
        <v>11006.464</v>
      </c>
      <c r="X161" s="36">
        <f t="shared" si="35"/>
        <v>231.83539999999999</v>
      </c>
      <c r="Y161" s="36">
        <f t="shared" si="36"/>
        <v>111.94865</v>
      </c>
      <c r="Z161" s="36">
        <f t="shared" si="37"/>
        <v>136.05324999999999</v>
      </c>
      <c r="AA161" s="36">
        <f t="shared" si="38"/>
        <v>352.69560000000001</v>
      </c>
      <c r="AB161" s="36">
        <f t="shared" si="39"/>
        <v>42.154399999999995</v>
      </c>
      <c r="AC161" s="36">
        <f t="shared" si="40"/>
        <v>7200.9920000000002</v>
      </c>
      <c r="AD161" s="36">
        <f t="shared" si="41"/>
        <v>8.8921220000000005</v>
      </c>
      <c r="AE161" s="36">
        <f t="shared" si="42"/>
        <v>3860.7840000000006</v>
      </c>
      <c r="AF161" s="36">
        <f t="shared" si="43"/>
        <v>1147.79</v>
      </c>
      <c r="AG161" s="36">
        <f t="shared" si="44"/>
        <v>506.74520000000001</v>
      </c>
      <c r="AH161" s="36">
        <f t="shared" si="45"/>
        <v>44.107499999999995</v>
      </c>
      <c r="AI161" s="36">
        <f t="shared" si="46"/>
        <v>12.848624999999998</v>
      </c>
      <c r="AJ161" s="36">
        <f t="shared" si="47"/>
        <v>1441.3365000000001</v>
      </c>
      <c r="AK161" s="36">
        <f t="shared" si="48"/>
        <v>74.81259</v>
      </c>
      <c r="AL161" s="89">
        <f t="shared" si="49"/>
        <v>3461.8100000000004</v>
      </c>
      <c r="AM161" s="90">
        <f t="shared" si="50"/>
        <v>26179.459837000006</v>
      </c>
    </row>
    <row r="162" spans="1:43" x14ac:dyDescent="0.2">
      <c r="A162" s="43" t="s">
        <v>280</v>
      </c>
      <c r="B162" s="44">
        <v>9</v>
      </c>
      <c r="C162" s="44">
        <v>10</v>
      </c>
      <c r="D162" s="45" t="s">
        <v>291</v>
      </c>
      <c r="E162" s="45" t="s">
        <v>77</v>
      </c>
      <c r="F162" s="36">
        <v>990045</v>
      </c>
      <c r="G162" s="35">
        <v>17800</v>
      </c>
      <c r="H162" s="22">
        <v>304</v>
      </c>
      <c r="I162" s="22">
        <v>136.5</v>
      </c>
      <c r="J162" s="22">
        <v>201</v>
      </c>
      <c r="K162" s="22">
        <v>487</v>
      </c>
      <c r="L162" s="22">
        <v>53.8</v>
      </c>
      <c r="M162" s="26">
        <v>10900</v>
      </c>
      <c r="N162" s="22">
        <v>8.52</v>
      </c>
      <c r="O162" s="26">
        <v>8020</v>
      </c>
      <c r="P162" s="22">
        <v>6210</v>
      </c>
      <c r="Q162" s="26">
        <v>1750</v>
      </c>
      <c r="R162" s="22">
        <v>774</v>
      </c>
      <c r="S162" s="22">
        <v>57.5</v>
      </c>
      <c r="T162" s="22">
        <v>14.55</v>
      </c>
      <c r="U162" s="22">
        <v>1550</v>
      </c>
      <c r="V162" s="22">
        <v>77.2</v>
      </c>
      <c r="W162" s="36">
        <f t="shared" si="34"/>
        <v>21865.52</v>
      </c>
      <c r="X162" s="36">
        <f t="shared" si="35"/>
        <v>348.9008</v>
      </c>
      <c r="Y162" s="36">
        <f t="shared" si="36"/>
        <v>156.08775</v>
      </c>
      <c r="Z162" s="36">
        <f t="shared" si="37"/>
        <v>232.7379</v>
      </c>
      <c r="AA162" s="36">
        <f t="shared" si="38"/>
        <v>561.31619999999998</v>
      </c>
      <c r="AB162" s="36">
        <f t="shared" si="39"/>
        <v>61.627899999999997</v>
      </c>
      <c r="AC162" s="36">
        <f t="shared" si="40"/>
        <v>12783.52</v>
      </c>
      <c r="AD162" s="36">
        <f t="shared" si="41"/>
        <v>9.6880919999999993</v>
      </c>
      <c r="AE162" s="36">
        <f t="shared" si="42"/>
        <v>7243.344000000001</v>
      </c>
      <c r="AF162" s="36">
        <f t="shared" si="43"/>
        <v>2114.35</v>
      </c>
      <c r="AG162" s="36">
        <f t="shared" si="44"/>
        <v>897.53039999999999</v>
      </c>
      <c r="AH162" s="36">
        <f t="shared" si="45"/>
        <v>67.631499999999988</v>
      </c>
      <c r="AI162" s="36">
        <f t="shared" si="46"/>
        <v>16.617554999999999</v>
      </c>
      <c r="AJ162" s="36">
        <f t="shared" si="47"/>
        <v>1968.345</v>
      </c>
      <c r="AK162" s="36">
        <f t="shared" si="48"/>
        <v>87.907640000000001</v>
      </c>
      <c r="AL162" s="89">
        <f t="shared" si="49"/>
        <v>11472.61</v>
      </c>
      <c r="AM162" s="90">
        <f t="shared" si="50"/>
        <v>48415.124736999998</v>
      </c>
    </row>
    <row r="163" spans="1:43" x14ac:dyDescent="0.2">
      <c r="A163" s="43" t="s">
        <v>280</v>
      </c>
      <c r="B163" s="44">
        <v>10</v>
      </c>
      <c r="C163" s="44">
        <v>11</v>
      </c>
      <c r="D163" s="45" t="s">
        <v>293</v>
      </c>
      <c r="E163" s="45" t="s">
        <v>77</v>
      </c>
      <c r="F163" s="36">
        <v>990045</v>
      </c>
      <c r="G163" s="26">
        <v>11550</v>
      </c>
      <c r="H163" s="22">
        <v>214</v>
      </c>
      <c r="I163" s="22">
        <v>132.5</v>
      </c>
      <c r="J163" s="22">
        <v>102.5</v>
      </c>
      <c r="K163" s="22">
        <v>272</v>
      </c>
      <c r="L163" s="22">
        <v>45</v>
      </c>
      <c r="M163" s="22">
        <v>7380</v>
      </c>
      <c r="N163" s="22">
        <v>10.3</v>
      </c>
      <c r="O163" s="26">
        <v>4110</v>
      </c>
      <c r="P163" s="22">
        <v>3230</v>
      </c>
      <c r="Q163" s="26">
        <v>1070</v>
      </c>
      <c r="R163" s="22">
        <v>384</v>
      </c>
      <c r="S163" s="22">
        <v>34.700000000000003</v>
      </c>
      <c r="T163" s="22">
        <v>15.25</v>
      </c>
      <c r="U163" s="22">
        <v>1585</v>
      </c>
      <c r="V163" s="22">
        <v>81.8</v>
      </c>
      <c r="W163" s="36">
        <f t="shared" si="34"/>
        <v>14188.019999999999</v>
      </c>
      <c r="X163" s="36">
        <f t="shared" si="35"/>
        <v>245.6078</v>
      </c>
      <c r="Y163" s="36">
        <f t="shared" si="36"/>
        <v>151.51374999999999</v>
      </c>
      <c r="Z163" s="36">
        <f t="shared" si="37"/>
        <v>118.68474999999999</v>
      </c>
      <c r="AA163" s="36">
        <f t="shared" si="38"/>
        <v>313.50720000000001</v>
      </c>
      <c r="AB163" s="36">
        <f t="shared" si="39"/>
        <v>51.547499999999999</v>
      </c>
      <c r="AC163" s="36">
        <f t="shared" si="40"/>
        <v>8655.264000000001</v>
      </c>
      <c r="AD163" s="36">
        <f t="shared" si="41"/>
        <v>11.71213</v>
      </c>
      <c r="AE163" s="36">
        <f t="shared" si="42"/>
        <v>3767.4720000000002</v>
      </c>
      <c r="AF163" s="36">
        <f t="shared" si="43"/>
        <v>1292.7739999999999</v>
      </c>
      <c r="AG163" s="36">
        <f t="shared" si="44"/>
        <v>445.28639999999996</v>
      </c>
      <c r="AH163" s="36">
        <f t="shared" si="45"/>
        <v>40.814140000000002</v>
      </c>
      <c r="AI163" s="36">
        <f t="shared" si="46"/>
        <v>17.417024999999999</v>
      </c>
      <c r="AJ163" s="36">
        <f t="shared" si="47"/>
        <v>2012.7915</v>
      </c>
      <c r="AK163" s="36">
        <f t="shared" si="48"/>
        <v>93.145660000000007</v>
      </c>
      <c r="AL163" s="89">
        <f t="shared" si="49"/>
        <v>5879.3550000000005</v>
      </c>
      <c r="AM163" s="90">
        <f t="shared" si="50"/>
        <v>31405.557854999999</v>
      </c>
    </row>
    <row r="164" spans="1:43" x14ac:dyDescent="0.2">
      <c r="A164" s="43" t="s">
        <v>280</v>
      </c>
      <c r="B164" s="44">
        <v>11</v>
      </c>
      <c r="C164" s="44">
        <v>12</v>
      </c>
      <c r="D164" s="45" t="s">
        <v>294</v>
      </c>
      <c r="E164" s="45" t="s">
        <v>77</v>
      </c>
      <c r="F164" s="36">
        <v>990045</v>
      </c>
      <c r="G164" s="26">
        <v>11500</v>
      </c>
      <c r="H164" s="22">
        <v>165.5</v>
      </c>
      <c r="I164" s="22">
        <v>87.6</v>
      </c>
      <c r="J164" s="22">
        <v>92.8</v>
      </c>
      <c r="K164" s="22">
        <v>234</v>
      </c>
      <c r="L164" s="22">
        <v>31.6</v>
      </c>
      <c r="M164" s="22">
        <v>7490</v>
      </c>
      <c r="N164" s="22">
        <v>6.28</v>
      </c>
      <c r="O164" s="26">
        <v>6920</v>
      </c>
      <c r="P164" s="22">
        <v>2960</v>
      </c>
      <c r="Q164" s="26">
        <v>1005</v>
      </c>
      <c r="R164" s="22">
        <v>355</v>
      </c>
      <c r="S164" s="22">
        <v>30.1</v>
      </c>
      <c r="T164" s="22">
        <v>9.7899999999999991</v>
      </c>
      <c r="U164" s="22">
        <v>1055</v>
      </c>
      <c r="V164" s="22">
        <v>49.4</v>
      </c>
      <c r="W164" s="36">
        <f t="shared" si="34"/>
        <v>14126.599999999999</v>
      </c>
      <c r="X164" s="36">
        <f t="shared" si="35"/>
        <v>189.94434999999999</v>
      </c>
      <c r="Y164" s="36">
        <f t="shared" si="36"/>
        <v>100.17059999999999</v>
      </c>
      <c r="Z164" s="36">
        <f t="shared" si="37"/>
        <v>107.45311999999998</v>
      </c>
      <c r="AA164" s="36">
        <f t="shared" si="38"/>
        <v>269.70840000000004</v>
      </c>
      <c r="AB164" s="36">
        <f t="shared" si="39"/>
        <v>36.197800000000001</v>
      </c>
      <c r="AC164" s="36">
        <f t="shared" si="40"/>
        <v>8784.2720000000008</v>
      </c>
      <c r="AD164" s="36">
        <f t="shared" si="41"/>
        <v>7.1409880000000001</v>
      </c>
      <c r="AE164" s="36">
        <f t="shared" si="42"/>
        <v>3452.5440000000003</v>
      </c>
      <c r="AF164" s="36">
        <f t="shared" si="43"/>
        <v>1214.241</v>
      </c>
      <c r="AG164" s="36">
        <f t="shared" si="44"/>
        <v>411.65800000000002</v>
      </c>
      <c r="AH164" s="36">
        <f t="shared" si="45"/>
        <v>35.403619999999997</v>
      </c>
      <c r="AI164" s="36">
        <f t="shared" si="46"/>
        <v>11.181158999999997</v>
      </c>
      <c r="AJ164" s="36">
        <f t="shared" si="47"/>
        <v>1339.7445</v>
      </c>
      <c r="AK164" s="36">
        <f t="shared" si="48"/>
        <v>56.251780000000004</v>
      </c>
      <c r="AL164" s="89">
        <f t="shared" si="49"/>
        <v>9899.0600000000013</v>
      </c>
      <c r="AM164" s="90">
        <f t="shared" si="50"/>
        <v>30142.511316999997</v>
      </c>
    </row>
    <row r="165" spans="1:43" x14ac:dyDescent="0.2">
      <c r="A165" s="43" t="s">
        <v>280</v>
      </c>
      <c r="B165" s="44">
        <v>12</v>
      </c>
      <c r="C165" s="44">
        <v>13</v>
      </c>
      <c r="D165" s="45" t="s">
        <v>295</v>
      </c>
      <c r="E165" s="45" t="s">
        <v>77</v>
      </c>
      <c r="F165" s="36">
        <v>990045</v>
      </c>
      <c r="G165" s="22">
        <v>8610</v>
      </c>
      <c r="H165" s="22">
        <v>256</v>
      </c>
      <c r="I165" s="22">
        <v>105</v>
      </c>
      <c r="J165" s="22">
        <v>142</v>
      </c>
      <c r="K165" s="22">
        <v>350</v>
      </c>
      <c r="L165" s="22">
        <v>44.4</v>
      </c>
      <c r="M165" s="22">
        <v>4550</v>
      </c>
      <c r="N165" s="22">
        <v>5.31</v>
      </c>
      <c r="O165" s="26">
        <v>12400</v>
      </c>
      <c r="P165" s="22">
        <v>3410</v>
      </c>
      <c r="Q165" s="26">
        <v>938</v>
      </c>
      <c r="R165" s="22">
        <v>491</v>
      </c>
      <c r="S165" s="22">
        <v>46.4</v>
      </c>
      <c r="T165" s="22">
        <v>10.9</v>
      </c>
      <c r="U165" s="22">
        <v>1240</v>
      </c>
      <c r="V165" s="22">
        <v>54.6</v>
      </c>
      <c r="W165" s="36">
        <f t="shared" si="34"/>
        <v>10576.523999999999</v>
      </c>
      <c r="X165" s="36">
        <f t="shared" si="35"/>
        <v>293.81119999999999</v>
      </c>
      <c r="Y165" s="36">
        <f t="shared" si="36"/>
        <v>120.0675</v>
      </c>
      <c r="Z165" s="36">
        <f t="shared" si="37"/>
        <v>164.42179999999999</v>
      </c>
      <c r="AA165" s="36">
        <f t="shared" si="38"/>
        <v>403.41</v>
      </c>
      <c r="AB165" s="36">
        <f t="shared" si="39"/>
        <v>50.860199999999999</v>
      </c>
      <c r="AC165" s="36">
        <f t="shared" si="40"/>
        <v>5336.2400000000007</v>
      </c>
      <c r="AD165" s="36">
        <f t="shared" si="41"/>
        <v>6.0380009999999995</v>
      </c>
      <c r="AE165" s="36">
        <f t="shared" si="42"/>
        <v>3977.4240000000004</v>
      </c>
      <c r="AF165" s="36">
        <f t="shared" si="43"/>
        <v>1133.2916</v>
      </c>
      <c r="AG165" s="36">
        <f t="shared" si="44"/>
        <v>569.36360000000002</v>
      </c>
      <c r="AH165" s="36">
        <f t="shared" si="45"/>
        <v>54.575679999999991</v>
      </c>
      <c r="AI165" s="36">
        <f t="shared" si="46"/>
        <v>12.448889999999999</v>
      </c>
      <c r="AJ165" s="36">
        <f t="shared" si="47"/>
        <v>1574.6759999999999</v>
      </c>
      <c r="AK165" s="36">
        <f t="shared" si="48"/>
        <v>62.173020000000001</v>
      </c>
      <c r="AL165" s="89">
        <f t="shared" si="49"/>
        <v>17738.2</v>
      </c>
      <c r="AM165" s="90">
        <f t="shared" si="50"/>
        <v>24335.325491</v>
      </c>
    </row>
    <row r="166" spans="1:43" x14ac:dyDescent="0.2">
      <c r="A166" s="43" t="s">
        <v>280</v>
      </c>
      <c r="B166" s="44">
        <v>13</v>
      </c>
      <c r="C166" s="44">
        <v>14</v>
      </c>
      <c r="D166" s="45" t="s">
        <v>296</v>
      </c>
      <c r="E166" s="45" t="s">
        <v>77</v>
      </c>
      <c r="F166" s="36">
        <v>990045</v>
      </c>
      <c r="G166" s="22">
        <v>4680</v>
      </c>
      <c r="H166" s="22">
        <v>111.5</v>
      </c>
      <c r="I166" s="22">
        <v>48.7</v>
      </c>
      <c r="J166" s="22">
        <v>68.400000000000006</v>
      </c>
      <c r="K166" s="22">
        <v>168</v>
      </c>
      <c r="L166" s="22">
        <v>20.2</v>
      </c>
      <c r="M166" s="22">
        <v>2410</v>
      </c>
      <c r="N166" s="22">
        <v>2.52</v>
      </c>
      <c r="O166" s="26">
        <v>6900</v>
      </c>
      <c r="P166" s="22">
        <v>1885</v>
      </c>
      <c r="Q166" s="22">
        <v>540</v>
      </c>
      <c r="R166" s="22">
        <v>247</v>
      </c>
      <c r="S166" s="22">
        <v>21.7</v>
      </c>
      <c r="T166" s="22">
        <v>5.03</v>
      </c>
      <c r="U166" s="22">
        <v>528</v>
      </c>
      <c r="V166" s="22">
        <v>21.9</v>
      </c>
      <c r="W166" s="36">
        <f t="shared" si="34"/>
        <v>5748.9119999999994</v>
      </c>
      <c r="X166" s="36">
        <f t="shared" si="35"/>
        <v>127.96854999999999</v>
      </c>
      <c r="Y166" s="36">
        <f t="shared" si="36"/>
        <v>55.688450000000003</v>
      </c>
      <c r="Z166" s="36">
        <f t="shared" si="37"/>
        <v>79.200360000000003</v>
      </c>
      <c r="AA166" s="36">
        <f t="shared" si="38"/>
        <v>193.63680000000002</v>
      </c>
      <c r="AB166" s="36">
        <f t="shared" si="39"/>
        <v>23.139099999999999</v>
      </c>
      <c r="AC166" s="36">
        <f t="shared" si="40"/>
        <v>2826.4480000000003</v>
      </c>
      <c r="AD166" s="36">
        <f t="shared" si="41"/>
        <v>2.8654920000000002</v>
      </c>
      <c r="AE166" s="36">
        <f t="shared" si="42"/>
        <v>2198.6640000000002</v>
      </c>
      <c r="AF166" s="36">
        <f t="shared" si="43"/>
        <v>652.428</v>
      </c>
      <c r="AG166" s="36">
        <f t="shared" si="44"/>
        <v>286.4212</v>
      </c>
      <c r="AH166" s="36">
        <f t="shared" si="45"/>
        <v>25.523539999999997</v>
      </c>
      <c r="AI166" s="36">
        <f t="shared" si="46"/>
        <v>5.7447629999999998</v>
      </c>
      <c r="AJ166" s="36">
        <f t="shared" si="47"/>
        <v>670.50720000000001</v>
      </c>
      <c r="AK166" s="36">
        <f t="shared" si="48"/>
        <v>24.937529999999999</v>
      </c>
      <c r="AL166" s="89">
        <f t="shared" si="49"/>
        <v>9870.4500000000007</v>
      </c>
      <c r="AM166" s="90">
        <f t="shared" si="50"/>
        <v>12922.084985000001</v>
      </c>
    </row>
    <row r="167" spans="1:43" x14ac:dyDescent="0.2">
      <c r="A167" s="43" t="s">
        <v>280</v>
      </c>
      <c r="B167" s="44">
        <v>14</v>
      </c>
      <c r="C167" s="44">
        <v>15</v>
      </c>
      <c r="D167" s="45" t="s">
        <v>297</v>
      </c>
      <c r="E167" s="45" t="s">
        <v>77</v>
      </c>
      <c r="F167" s="36">
        <v>990045</v>
      </c>
      <c r="G167" s="26">
        <v>16550</v>
      </c>
      <c r="H167" s="22">
        <v>169</v>
      </c>
      <c r="I167" s="22">
        <v>62.4</v>
      </c>
      <c r="J167" s="22">
        <v>125</v>
      </c>
      <c r="K167" s="22">
        <v>290</v>
      </c>
      <c r="L167" s="22">
        <v>27</v>
      </c>
      <c r="M167" s="26">
        <v>11500</v>
      </c>
      <c r="N167" s="22">
        <v>2.83</v>
      </c>
      <c r="O167" s="26">
        <v>10600</v>
      </c>
      <c r="P167" s="22">
        <v>4890</v>
      </c>
      <c r="Q167" s="26">
        <v>1430</v>
      </c>
      <c r="R167" s="22">
        <v>507</v>
      </c>
      <c r="S167" s="22">
        <v>33</v>
      </c>
      <c r="T167" s="22">
        <v>5.79</v>
      </c>
      <c r="U167" s="22">
        <v>723</v>
      </c>
      <c r="V167" s="22">
        <v>29.9</v>
      </c>
      <c r="W167" s="36">
        <f t="shared" si="34"/>
        <v>20330.02</v>
      </c>
      <c r="X167" s="36">
        <f t="shared" si="35"/>
        <v>193.96129999999999</v>
      </c>
      <c r="Y167" s="36">
        <f t="shared" si="36"/>
        <v>71.354399999999998</v>
      </c>
      <c r="Z167" s="36">
        <f t="shared" si="37"/>
        <v>144.73749999999998</v>
      </c>
      <c r="AA167" s="36">
        <f t="shared" si="38"/>
        <v>334.25400000000002</v>
      </c>
      <c r="AB167" s="36">
        <f t="shared" si="39"/>
        <v>30.9285</v>
      </c>
      <c r="AC167" s="36">
        <f t="shared" si="40"/>
        <v>13487.2</v>
      </c>
      <c r="AD167" s="36">
        <f t="shared" si="41"/>
        <v>3.2179929999999999</v>
      </c>
      <c r="AE167" s="36">
        <f t="shared" si="42"/>
        <v>5703.6960000000008</v>
      </c>
      <c r="AF167" s="36">
        <f t="shared" si="43"/>
        <v>1727.7259999999999</v>
      </c>
      <c r="AG167" s="36">
        <f t="shared" si="44"/>
        <v>587.91719999999998</v>
      </c>
      <c r="AH167" s="36">
        <f t="shared" si="45"/>
        <v>38.814599999999999</v>
      </c>
      <c r="AI167" s="36">
        <f t="shared" si="46"/>
        <v>6.6127589999999996</v>
      </c>
      <c r="AJ167" s="36">
        <f t="shared" si="47"/>
        <v>918.1377</v>
      </c>
      <c r="AK167" s="36">
        <f t="shared" si="48"/>
        <v>34.047130000000003</v>
      </c>
      <c r="AL167" s="89">
        <f t="shared" si="49"/>
        <v>15163.300000000001</v>
      </c>
      <c r="AM167" s="90">
        <f t="shared" si="50"/>
        <v>43612.625082000013</v>
      </c>
    </row>
    <row r="168" spans="1:43" x14ac:dyDescent="0.2">
      <c r="A168" s="43" t="s">
        <v>280</v>
      </c>
      <c r="B168" s="44">
        <v>15</v>
      </c>
      <c r="C168" s="44">
        <v>16</v>
      </c>
      <c r="D168" s="45" t="s">
        <v>298</v>
      </c>
      <c r="E168" s="45" t="s">
        <v>77</v>
      </c>
      <c r="F168" s="36">
        <v>990045</v>
      </c>
      <c r="G168" s="22">
        <v>6310</v>
      </c>
      <c r="H168" s="22">
        <v>128.5</v>
      </c>
      <c r="I168" s="22">
        <v>47.3</v>
      </c>
      <c r="J168" s="22">
        <v>81.3</v>
      </c>
      <c r="K168" s="22">
        <v>209</v>
      </c>
      <c r="L168" s="22">
        <v>21.2</v>
      </c>
      <c r="M168" s="22">
        <v>4000</v>
      </c>
      <c r="N168" s="22">
        <v>2.27</v>
      </c>
      <c r="O168" s="26">
        <v>4180</v>
      </c>
      <c r="P168" s="22">
        <v>2130</v>
      </c>
      <c r="Q168" s="22">
        <v>691</v>
      </c>
      <c r="R168" s="22">
        <v>296</v>
      </c>
      <c r="S168" s="22">
        <v>25.7</v>
      </c>
      <c r="T168" s="22">
        <v>4.87</v>
      </c>
      <c r="U168" s="22">
        <v>533</v>
      </c>
      <c r="V168" s="22">
        <v>20.7</v>
      </c>
      <c r="W168" s="36">
        <f t="shared" si="34"/>
        <v>7751.2039999999997</v>
      </c>
      <c r="X168" s="36">
        <f t="shared" si="35"/>
        <v>147.47944999999999</v>
      </c>
      <c r="Y168" s="36">
        <f t="shared" si="36"/>
        <v>54.087549999999993</v>
      </c>
      <c r="Z168" s="36">
        <f t="shared" si="37"/>
        <v>94.137269999999987</v>
      </c>
      <c r="AA168" s="36">
        <f t="shared" si="38"/>
        <v>240.89340000000001</v>
      </c>
      <c r="AB168" s="36">
        <f t="shared" si="39"/>
        <v>24.284599999999998</v>
      </c>
      <c r="AC168" s="36">
        <f t="shared" si="40"/>
        <v>4691.2</v>
      </c>
      <c r="AD168" s="36">
        <f t="shared" si="41"/>
        <v>2.5812170000000001</v>
      </c>
      <c r="AE168" s="36">
        <f t="shared" si="42"/>
        <v>2484.4320000000002</v>
      </c>
      <c r="AF168" s="36">
        <f t="shared" si="43"/>
        <v>834.86619999999994</v>
      </c>
      <c r="AG168" s="36">
        <f t="shared" si="44"/>
        <v>343.24160000000001</v>
      </c>
      <c r="AH168" s="36">
        <f t="shared" si="45"/>
        <v>30.228339999999996</v>
      </c>
      <c r="AI168" s="36">
        <f t="shared" si="46"/>
        <v>5.5620269999999996</v>
      </c>
      <c r="AJ168" s="36">
        <f t="shared" si="47"/>
        <v>676.85670000000005</v>
      </c>
      <c r="AK168" s="36">
        <f t="shared" si="48"/>
        <v>23.571090000000002</v>
      </c>
      <c r="AL168" s="89">
        <f t="shared" si="49"/>
        <v>5979.4900000000007</v>
      </c>
      <c r="AM168" s="90">
        <f t="shared" si="50"/>
        <v>17404.625444000005</v>
      </c>
    </row>
    <row r="169" spans="1:43" x14ac:dyDescent="0.2">
      <c r="A169" s="43" t="s">
        <v>280</v>
      </c>
      <c r="B169" s="44">
        <v>16</v>
      </c>
      <c r="C169" s="44">
        <v>17</v>
      </c>
      <c r="D169" s="45" t="s">
        <v>299</v>
      </c>
      <c r="E169" s="45" t="s">
        <v>77</v>
      </c>
      <c r="F169" s="36">
        <v>990045</v>
      </c>
      <c r="G169" s="26">
        <v>11300</v>
      </c>
      <c r="H169" s="22">
        <v>125</v>
      </c>
      <c r="I169" s="22">
        <v>44.8</v>
      </c>
      <c r="J169" s="22">
        <v>93.4</v>
      </c>
      <c r="K169" s="22">
        <v>233</v>
      </c>
      <c r="L169" s="22">
        <v>20.9</v>
      </c>
      <c r="M169" s="22">
        <v>7330</v>
      </c>
      <c r="N169" s="22">
        <v>2.76</v>
      </c>
      <c r="O169" s="26">
        <v>3130</v>
      </c>
      <c r="P169" s="22">
        <v>3390</v>
      </c>
      <c r="Q169" s="26">
        <v>1030</v>
      </c>
      <c r="R169" s="22">
        <v>376</v>
      </c>
      <c r="S169" s="22">
        <v>26.5</v>
      </c>
      <c r="T169" s="22">
        <v>5.0199999999999996</v>
      </c>
      <c r="U169" s="22">
        <v>546</v>
      </c>
      <c r="V169" s="22">
        <v>23.4</v>
      </c>
      <c r="W169" s="36">
        <f t="shared" si="34"/>
        <v>13880.92</v>
      </c>
      <c r="X169" s="36">
        <f t="shared" si="35"/>
        <v>143.46250000000001</v>
      </c>
      <c r="Y169" s="36">
        <f t="shared" si="36"/>
        <v>51.228799999999993</v>
      </c>
      <c r="Z169" s="36">
        <f t="shared" si="37"/>
        <v>108.14785999999999</v>
      </c>
      <c r="AA169" s="36">
        <f t="shared" si="38"/>
        <v>268.55580000000003</v>
      </c>
      <c r="AB169" s="36">
        <f t="shared" si="39"/>
        <v>23.940949999999997</v>
      </c>
      <c r="AC169" s="36">
        <f t="shared" si="40"/>
        <v>8596.6239999999998</v>
      </c>
      <c r="AD169" s="36">
        <f t="shared" si="41"/>
        <v>3.1383959999999997</v>
      </c>
      <c r="AE169" s="36">
        <f t="shared" si="42"/>
        <v>3954.0960000000005</v>
      </c>
      <c r="AF169" s="36">
        <f t="shared" si="43"/>
        <v>1244.4459999999999</v>
      </c>
      <c r="AG169" s="36">
        <f t="shared" si="44"/>
        <v>436.00959999999998</v>
      </c>
      <c r="AH169" s="36">
        <f t="shared" si="45"/>
        <v>31.169299999999996</v>
      </c>
      <c r="AI169" s="36">
        <f t="shared" si="46"/>
        <v>5.7333419999999986</v>
      </c>
      <c r="AJ169" s="36">
        <f t="shared" si="47"/>
        <v>693.36540000000002</v>
      </c>
      <c r="AK169" s="36">
        <f t="shared" si="48"/>
        <v>26.645579999999999</v>
      </c>
      <c r="AL169" s="89">
        <f t="shared" si="49"/>
        <v>4477.4650000000001</v>
      </c>
      <c r="AM169" s="90">
        <f t="shared" si="50"/>
        <v>29467.483528000001</v>
      </c>
    </row>
    <row r="170" spans="1:43" x14ac:dyDescent="0.2">
      <c r="A170" s="43" t="s">
        <v>280</v>
      </c>
      <c r="B170" s="44">
        <v>17</v>
      </c>
      <c r="C170" s="44">
        <v>18</v>
      </c>
      <c r="D170" s="45" t="s">
        <v>300</v>
      </c>
      <c r="E170" s="45" t="s">
        <v>77</v>
      </c>
      <c r="F170" s="36">
        <v>990045</v>
      </c>
      <c r="G170" s="22">
        <v>8290</v>
      </c>
      <c r="H170" s="22">
        <v>186.5</v>
      </c>
      <c r="I170" s="22">
        <v>73.599999999999994</v>
      </c>
      <c r="J170" s="22">
        <v>109</v>
      </c>
      <c r="K170" s="22">
        <v>292</v>
      </c>
      <c r="L170" s="22">
        <v>32.5</v>
      </c>
      <c r="M170" s="22">
        <v>4880</v>
      </c>
      <c r="N170" s="22">
        <v>4.46</v>
      </c>
      <c r="O170" s="26">
        <v>3060</v>
      </c>
      <c r="P170" s="22">
        <v>2930</v>
      </c>
      <c r="Q170" s="22">
        <v>935</v>
      </c>
      <c r="R170" s="22">
        <v>391</v>
      </c>
      <c r="S170" s="22">
        <v>37.9</v>
      </c>
      <c r="T170" s="22">
        <v>8.19</v>
      </c>
      <c r="U170" s="22">
        <v>892</v>
      </c>
      <c r="V170" s="22">
        <v>36.9</v>
      </c>
      <c r="W170" s="36">
        <f t="shared" si="34"/>
        <v>10183.436</v>
      </c>
      <c r="X170" s="36">
        <f t="shared" si="35"/>
        <v>214.04604999999998</v>
      </c>
      <c r="Y170" s="36">
        <f t="shared" si="36"/>
        <v>84.161599999999993</v>
      </c>
      <c r="Z170" s="36">
        <f t="shared" si="37"/>
        <v>126.21109999999999</v>
      </c>
      <c r="AA170" s="36">
        <f t="shared" si="38"/>
        <v>336.55920000000003</v>
      </c>
      <c r="AB170" s="36">
        <f t="shared" si="39"/>
        <v>37.228749999999998</v>
      </c>
      <c r="AC170" s="36">
        <f t="shared" si="40"/>
        <v>5723.2640000000001</v>
      </c>
      <c r="AD170" s="36">
        <f t="shared" si="41"/>
        <v>5.071466</v>
      </c>
      <c r="AE170" s="36">
        <f t="shared" si="42"/>
        <v>3417.5520000000001</v>
      </c>
      <c r="AF170" s="36">
        <f t="shared" si="43"/>
        <v>1129.6669999999999</v>
      </c>
      <c r="AG170" s="36">
        <f t="shared" si="44"/>
        <v>453.40359999999998</v>
      </c>
      <c r="AH170" s="36">
        <f t="shared" si="45"/>
        <v>44.577979999999997</v>
      </c>
      <c r="AI170" s="36">
        <f t="shared" si="46"/>
        <v>9.3537989999999986</v>
      </c>
      <c r="AJ170" s="36">
        <f t="shared" si="47"/>
        <v>1132.7508</v>
      </c>
      <c r="AK170" s="36">
        <f t="shared" si="48"/>
        <v>42.018030000000003</v>
      </c>
      <c r="AL170" s="89">
        <f t="shared" si="49"/>
        <v>4377.33</v>
      </c>
      <c r="AM170" s="90">
        <f t="shared" si="50"/>
        <v>22939.301375000003</v>
      </c>
    </row>
    <row r="171" spans="1:43" x14ac:dyDescent="0.2">
      <c r="A171" s="43" t="s">
        <v>280</v>
      </c>
      <c r="B171" s="44">
        <v>18</v>
      </c>
      <c r="C171" s="44">
        <v>19</v>
      </c>
      <c r="D171" s="45" t="s">
        <v>303</v>
      </c>
      <c r="E171" s="45" t="s">
        <v>77</v>
      </c>
      <c r="F171" s="36">
        <v>990045</v>
      </c>
      <c r="G171" s="22">
        <v>7990</v>
      </c>
      <c r="H171" s="22">
        <v>151</v>
      </c>
      <c r="I171" s="22">
        <v>69.8</v>
      </c>
      <c r="J171" s="22">
        <v>88.3</v>
      </c>
      <c r="K171" s="22">
        <v>235</v>
      </c>
      <c r="L171" s="22">
        <v>28.5</v>
      </c>
      <c r="M171" s="22">
        <v>5090</v>
      </c>
      <c r="N171" s="22">
        <v>5.26</v>
      </c>
      <c r="O171" s="26">
        <v>4130</v>
      </c>
      <c r="P171" s="22">
        <v>2580</v>
      </c>
      <c r="Q171" s="22">
        <v>862</v>
      </c>
      <c r="R171" s="22">
        <v>333</v>
      </c>
      <c r="S171" s="22">
        <v>30.1</v>
      </c>
      <c r="T171" s="22">
        <v>7.82</v>
      </c>
      <c r="U171" s="22">
        <v>840</v>
      </c>
      <c r="V171" s="22">
        <v>39.700000000000003</v>
      </c>
      <c r="W171" s="36">
        <f t="shared" si="34"/>
        <v>9814.9159999999993</v>
      </c>
      <c r="X171" s="36">
        <f t="shared" si="35"/>
        <v>173.30269999999999</v>
      </c>
      <c r="Y171" s="36">
        <f t="shared" si="36"/>
        <v>79.816299999999998</v>
      </c>
      <c r="Z171" s="36">
        <f t="shared" si="37"/>
        <v>102.24256999999999</v>
      </c>
      <c r="AA171" s="36">
        <f t="shared" si="38"/>
        <v>270.86099999999999</v>
      </c>
      <c r="AB171" s="36">
        <f t="shared" si="39"/>
        <v>32.646749999999997</v>
      </c>
      <c r="AC171" s="36">
        <f t="shared" si="40"/>
        <v>5969.5520000000006</v>
      </c>
      <c r="AD171" s="36">
        <f t="shared" si="41"/>
        <v>5.9811459999999999</v>
      </c>
      <c r="AE171" s="36">
        <f t="shared" si="42"/>
        <v>3009.3120000000004</v>
      </c>
      <c r="AF171" s="36">
        <f t="shared" si="43"/>
        <v>1041.4684</v>
      </c>
      <c r="AG171" s="36">
        <f t="shared" si="44"/>
        <v>386.14679999999998</v>
      </c>
      <c r="AH171" s="36">
        <f t="shared" si="45"/>
        <v>35.403619999999997</v>
      </c>
      <c r="AI171" s="36">
        <f t="shared" si="46"/>
        <v>8.931222</v>
      </c>
      <c r="AJ171" s="36">
        <f t="shared" si="47"/>
        <v>1066.7160000000001</v>
      </c>
      <c r="AK171" s="36">
        <f t="shared" si="48"/>
        <v>45.206390000000006</v>
      </c>
      <c r="AL171" s="89">
        <f t="shared" si="49"/>
        <v>5907.9650000000001</v>
      </c>
      <c r="AM171" s="90">
        <f t="shared" si="50"/>
        <v>22042.502898000002</v>
      </c>
    </row>
    <row r="172" spans="1:43" x14ac:dyDescent="0.2">
      <c r="A172" s="43" t="s">
        <v>280</v>
      </c>
      <c r="B172" s="44">
        <v>19</v>
      </c>
      <c r="C172" s="44">
        <v>20</v>
      </c>
      <c r="D172" s="45" t="s">
        <v>304</v>
      </c>
      <c r="E172" s="45" t="s">
        <v>77</v>
      </c>
      <c r="F172" s="36">
        <v>990045</v>
      </c>
      <c r="G172" s="26">
        <v>21300</v>
      </c>
      <c r="H172" s="22">
        <v>248</v>
      </c>
      <c r="I172" s="22">
        <v>84.4</v>
      </c>
      <c r="J172" s="22">
        <v>191</v>
      </c>
      <c r="K172" s="22">
        <v>472</v>
      </c>
      <c r="L172" s="22">
        <v>38.700000000000003</v>
      </c>
      <c r="M172" s="26">
        <v>15250</v>
      </c>
      <c r="N172" s="22">
        <v>4.2300000000000004</v>
      </c>
      <c r="O172" s="26">
        <v>5750</v>
      </c>
      <c r="P172" s="22">
        <v>6480</v>
      </c>
      <c r="Q172" s="26">
        <v>1905</v>
      </c>
      <c r="R172" s="22">
        <v>742</v>
      </c>
      <c r="S172" s="22">
        <v>55</v>
      </c>
      <c r="T172" s="22">
        <v>8.61</v>
      </c>
      <c r="U172" s="22">
        <v>938</v>
      </c>
      <c r="V172" s="22">
        <v>37.700000000000003</v>
      </c>
      <c r="W172" s="36">
        <f t="shared" si="34"/>
        <v>26164.92</v>
      </c>
      <c r="X172" s="36">
        <f t="shared" si="35"/>
        <v>284.62959999999998</v>
      </c>
      <c r="Y172" s="36">
        <f t="shared" si="36"/>
        <v>96.511400000000009</v>
      </c>
      <c r="Z172" s="36">
        <f t="shared" si="37"/>
        <v>221.15889999999999</v>
      </c>
      <c r="AA172" s="36">
        <f t="shared" si="38"/>
        <v>544.02719999999999</v>
      </c>
      <c r="AB172" s="36">
        <f t="shared" si="39"/>
        <v>44.330850000000005</v>
      </c>
      <c r="AC172" s="36">
        <f t="shared" si="40"/>
        <v>17885.2</v>
      </c>
      <c r="AD172" s="36">
        <f t="shared" si="41"/>
        <v>4.8099330000000009</v>
      </c>
      <c r="AE172" s="36">
        <f t="shared" si="42"/>
        <v>7558.2720000000008</v>
      </c>
      <c r="AF172" s="36">
        <f t="shared" si="43"/>
        <v>2301.6210000000001</v>
      </c>
      <c r="AG172" s="36">
        <f t="shared" si="44"/>
        <v>860.42319999999995</v>
      </c>
      <c r="AH172" s="36">
        <f t="shared" si="45"/>
        <v>64.690999999999988</v>
      </c>
      <c r="AI172" s="36">
        <f t="shared" si="46"/>
        <v>9.833480999999999</v>
      </c>
      <c r="AJ172" s="36">
        <f t="shared" si="47"/>
        <v>1191.1662000000001</v>
      </c>
      <c r="AK172" s="36">
        <f t="shared" si="48"/>
        <v>42.928990000000006</v>
      </c>
      <c r="AL172" s="89">
        <f t="shared" si="49"/>
        <v>8225.375</v>
      </c>
      <c r="AM172" s="90">
        <f t="shared" si="50"/>
        <v>57274.523753999994</v>
      </c>
      <c r="AN172" s="73"/>
      <c r="AO172" s="73"/>
      <c r="AP172" s="73"/>
      <c r="AQ172" s="73"/>
    </row>
    <row r="173" spans="1:43" x14ac:dyDescent="0.2">
      <c r="A173" s="43" t="s">
        <v>280</v>
      </c>
      <c r="B173" s="44">
        <v>20</v>
      </c>
      <c r="C173" s="44">
        <v>21</v>
      </c>
      <c r="D173" s="45" t="s">
        <v>305</v>
      </c>
      <c r="E173" s="45" t="s">
        <v>77</v>
      </c>
      <c r="F173" s="36">
        <v>990045</v>
      </c>
      <c r="G173" s="26">
        <v>26900</v>
      </c>
      <c r="H173" s="22">
        <v>251</v>
      </c>
      <c r="I173" s="22">
        <v>89.8</v>
      </c>
      <c r="J173" s="22">
        <v>186</v>
      </c>
      <c r="K173" s="22">
        <v>464</v>
      </c>
      <c r="L173" s="22">
        <v>40.200000000000003</v>
      </c>
      <c r="M173" s="26">
        <v>20700</v>
      </c>
      <c r="N173" s="22">
        <v>5.07</v>
      </c>
      <c r="O173" s="26">
        <v>3870</v>
      </c>
      <c r="P173" s="22">
        <v>6770</v>
      </c>
      <c r="Q173" s="26">
        <v>2290</v>
      </c>
      <c r="R173" s="22">
        <v>744</v>
      </c>
      <c r="S173" s="22">
        <v>55.7</v>
      </c>
      <c r="T173" s="22">
        <v>9.84</v>
      </c>
      <c r="U173" s="22">
        <v>1010</v>
      </c>
      <c r="V173" s="22">
        <v>46.6</v>
      </c>
      <c r="W173" s="36">
        <f t="shared" si="34"/>
        <v>33043.96</v>
      </c>
      <c r="X173" s="36">
        <f t="shared" si="35"/>
        <v>288.0727</v>
      </c>
      <c r="Y173" s="36">
        <f t="shared" si="36"/>
        <v>102.68629999999999</v>
      </c>
      <c r="Z173" s="36">
        <f t="shared" si="37"/>
        <v>215.36939999999998</v>
      </c>
      <c r="AA173" s="36">
        <f t="shared" si="38"/>
        <v>534.80640000000005</v>
      </c>
      <c r="AB173" s="36">
        <f t="shared" si="39"/>
        <v>46.049100000000003</v>
      </c>
      <c r="AC173" s="36">
        <f t="shared" si="40"/>
        <v>24276.960000000003</v>
      </c>
      <c r="AD173" s="36">
        <f t="shared" si="41"/>
        <v>5.7650969999999999</v>
      </c>
      <c r="AE173" s="36">
        <f t="shared" si="42"/>
        <v>7896.5280000000002</v>
      </c>
      <c r="AF173" s="36">
        <f t="shared" si="43"/>
        <v>2766.7779999999998</v>
      </c>
      <c r="AG173" s="36">
        <f t="shared" si="44"/>
        <v>862.74239999999998</v>
      </c>
      <c r="AH173" s="36">
        <f t="shared" si="45"/>
        <v>65.514340000000004</v>
      </c>
      <c r="AI173" s="36">
        <f t="shared" si="46"/>
        <v>11.238263999999999</v>
      </c>
      <c r="AJ173" s="36">
        <f t="shared" si="47"/>
        <v>1282.5989999999999</v>
      </c>
      <c r="AK173" s="36">
        <f t="shared" si="48"/>
        <v>53.063420000000001</v>
      </c>
      <c r="AL173" s="89">
        <f t="shared" si="49"/>
        <v>5536.0350000000008</v>
      </c>
      <c r="AM173" s="90">
        <f t="shared" si="50"/>
        <v>71452.132421000017</v>
      </c>
    </row>
    <row r="174" spans="1:43" x14ac:dyDescent="0.2">
      <c r="A174" s="43" t="s">
        <v>280</v>
      </c>
      <c r="B174" s="44">
        <v>21</v>
      </c>
      <c r="C174" s="44">
        <v>22</v>
      </c>
      <c r="D174" s="45" t="s">
        <v>306</v>
      </c>
      <c r="E174" s="45" t="s">
        <v>77</v>
      </c>
      <c r="F174" s="36">
        <v>990045</v>
      </c>
      <c r="G174" s="26">
        <v>21800</v>
      </c>
      <c r="H174" s="22">
        <v>227</v>
      </c>
      <c r="I174" s="22">
        <v>82.5</v>
      </c>
      <c r="J174" s="22">
        <v>177.5</v>
      </c>
      <c r="K174" s="22">
        <v>430</v>
      </c>
      <c r="L174" s="22">
        <v>36.799999999999997</v>
      </c>
      <c r="M174" s="26">
        <v>14950</v>
      </c>
      <c r="N174" s="22">
        <v>4.2</v>
      </c>
      <c r="O174" s="22">
        <v>2100</v>
      </c>
      <c r="P174" s="22">
        <v>6440</v>
      </c>
      <c r="Q174" s="26">
        <v>2030</v>
      </c>
      <c r="R174" s="22">
        <v>714</v>
      </c>
      <c r="S174" s="22">
        <v>49.9</v>
      </c>
      <c r="T174" s="22">
        <v>8.77</v>
      </c>
      <c r="U174" s="22">
        <v>941</v>
      </c>
      <c r="V174" s="22">
        <v>40.5</v>
      </c>
      <c r="W174" s="36">
        <f t="shared" si="34"/>
        <v>26779.119999999999</v>
      </c>
      <c r="X174" s="36">
        <f t="shared" si="35"/>
        <v>260.52789999999999</v>
      </c>
      <c r="Y174" s="36">
        <f t="shared" si="36"/>
        <v>94.33874999999999</v>
      </c>
      <c r="Z174" s="36">
        <f t="shared" si="37"/>
        <v>205.52724999999998</v>
      </c>
      <c r="AA174" s="36">
        <f t="shared" si="38"/>
        <v>495.61800000000005</v>
      </c>
      <c r="AB174" s="36">
        <f t="shared" si="39"/>
        <v>42.154399999999995</v>
      </c>
      <c r="AC174" s="36">
        <f t="shared" si="40"/>
        <v>17533.36</v>
      </c>
      <c r="AD174" s="36">
        <f t="shared" si="41"/>
        <v>4.7758200000000004</v>
      </c>
      <c r="AE174" s="36">
        <f t="shared" si="42"/>
        <v>7511.6160000000009</v>
      </c>
      <c r="AF174" s="36">
        <f t="shared" si="43"/>
        <v>2452.6459999999997</v>
      </c>
      <c r="AG174" s="36">
        <f t="shared" si="44"/>
        <v>827.95439999999996</v>
      </c>
      <c r="AH174" s="36">
        <f t="shared" si="45"/>
        <v>58.692379999999993</v>
      </c>
      <c r="AI174" s="36">
        <f t="shared" si="46"/>
        <v>10.016216999999999</v>
      </c>
      <c r="AJ174" s="36">
        <f t="shared" si="47"/>
        <v>1194.9759000000001</v>
      </c>
      <c r="AK174" s="36">
        <f t="shared" si="48"/>
        <v>46.117350000000002</v>
      </c>
      <c r="AL174" s="89">
        <f t="shared" si="49"/>
        <v>3004.05</v>
      </c>
      <c r="AM174" s="90">
        <f t="shared" si="50"/>
        <v>57517.440366999996</v>
      </c>
    </row>
    <row r="175" spans="1:43" x14ac:dyDescent="0.2">
      <c r="A175" s="43" t="s">
        <v>280</v>
      </c>
      <c r="B175" s="44">
        <v>22</v>
      </c>
      <c r="C175" s="44">
        <v>23</v>
      </c>
      <c r="D175" s="45" t="s">
        <v>307</v>
      </c>
      <c r="E175" s="45" t="s">
        <v>77</v>
      </c>
      <c r="F175" s="36">
        <v>990045</v>
      </c>
      <c r="G175" s="26">
        <v>11200</v>
      </c>
      <c r="H175" s="22">
        <v>175</v>
      </c>
      <c r="I175" s="22">
        <v>66.5</v>
      </c>
      <c r="J175" s="22">
        <v>123.5</v>
      </c>
      <c r="K175" s="22">
        <v>309</v>
      </c>
      <c r="L175" s="22">
        <v>29.4</v>
      </c>
      <c r="M175" s="22">
        <v>6440</v>
      </c>
      <c r="N175" s="22">
        <v>3.92</v>
      </c>
      <c r="O175" s="26">
        <v>2890</v>
      </c>
      <c r="P175" s="22">
        <v>4040</v>
      </c>
      <c r="Q175" s="26">
        <v>1105</v>
      </c>
      <c r="R175" s="22">
        <v>483</v>
      </c>
      <c r="S175" s="22">
        <v>37.299999999999997</v>
      </c>
      <c r="T175" s="22">
        <v>7.46</v>
      </c>
      <c r="U175" s="22">
        <v>785</v>
      </c>
      <c r="V175" s="22">
        <v>34.200000000000003</v>
      </c>
      <c r="W175" s="36">
        <f t="shared" si="34"/>
        <v>13758.08</v>
      </c>
      <c r="X175" s="36">
        <f t="shared" si="35"/>
        <v>200.8475</v>
      </c>
      <c r="Y175" s="36">
        <f t="shared" si="36"/>
        <v>76.042749999999998</v>
      </c>
      <c r="Z175" s="36">
        <f t="shared" si="37"/>
        <v>143.00064999999998</v>
      </c>
      <c r="AA175" s="36">
        <f t="shared" si="38"/>
        <v>356.15340000000003</v>
      </c>
      <c r="AB175" s="36">
        <f t="shared" si="39"/>
        <v>33.677699999999994</v>
      </c>
      <c r="AC175" s="36">
        <f t="shared" si="40"/>
        <v>7552.8320000000003</v>
      </c>
      <c r="AD175" s="36">
        <f t="shared" si="41"/>
        <v>4.4574319999999998</v>
      </c>
      <c r="AE175" s="36">
        <f t="shared" si="42"/>
        <v>4712.2560000000003</v>
      </c>
      <c r="AF175" s="36">
        <f t="shared" si="43"/>
        <v>1335.0609999999999</v>
      </c>
      <c r="AG175" s="36">
        <f t="shared" si="44"/>
        <v>560.08680000000004</v>
      </c>
      <c r="AH175" s="36">
        <f t="shared" si="45"/>
        <v>43.87225999999999</v>
      </c>
      <c r="AI175" s="36">
        <f t="shared" si="46"/>
        <v>8.5200659999999999</v>
      </c>
      <c r="AJ175" s="36">
        <f t="shared" si="47"/>
        <v>996.87149999999997</v>
      </c>
      <c r="AK175" s="36">
        <f t="shared" si="48"/>
        <v>38.943540000000006</v>
      </c>
      <c r="AL175" s="89">
        <f t="shared" si="49"/>
        <v>4134.1450000000004</v>
      </c>
      <c r="AM175" s="90">
        <f t="shared" si="50"/>
        <v>29820.702598000003</v>
      </c>
    </row>
    <row r="176" spans="1:43" x14ac:dyDescent="0.2">
      <c r="A176" s="43" t="s">
        <v>280</v>
      </c>
      <c r="B176" s="44">
        <v>23</v>
      </c>
      <c r="C176" s="44">
        <v>24</v>
      </c>
      <c r="D176" s="45" t="s">
        <v>308</v>
      </c>
      <c r="E176" s="45" t="s">
        <v>77</v>
      </c>
      <c r="F176" s="36">
        <v>990045</v>
      </c>
      <c r="G176" s="22">
        <v>5050</v>
      </c>
      <c r="H176" s="22">
        <v>76</v>
      </c>
      <c r="I176" s="22">
        <v>28.4</v>
      </c>
      <c r="J176" s="22">
        <v>54.8</v>
      </c>
      <c r="K176" s="22">
        <v>135.5</v>
      </c>
      <c r="L176" s="22">
        <v>12.5</v>
      </c>
      <c r="M176" s="22">
        <v>2940</v>
      </c>
      <c r="N176" s="22">
        <v>1.63</v>
      </c>
      <c r="O176" s="22">
        <v>2490</v>
      </c>
      <c r="P176" s="22">
        <v>1720</v>
      </c>
      <c r="Q176" s="22">
        <v>526</v>
      </c>
      <c r="R176" s="22">
        <v>220</v>
      </c>
      <c r="S176" s="22">
        <v>16.149999999999999</v>
      </c>
      <c r="T176" s="22">
        <v>3.28</v>
      </c>
      <c r="U176" s="22">
        <v>325</v>
      </c>
      <c r="V176" s="22">
        <v>14.35</v>
      </c>
      <c r="W176" s="36">
        <f t="shared" si="34"/>
        <v>6203.42</v>
      </c>
      <c r="X176" s="36">
        <f t="shared" si="35"/>
        <v>87.225200000000001</v>
      </c>
      <c r="Y176" s="36">
        <f t="shared" si="36"/>
        <v>32.4754</v>
      </c>
      <c r="Z176" s="36">
        <f t="shared" si="37"/>
        <v>63.452919999999992</v>
      </c>
      <c r="AA176" s="36">
        <f t="shared" si="38"/>
        <v>156.1773</v>
      </c>
      <c r="AB176" s="36">
        <f t="shared" si="39"/>
        <v>14.31875</v>
      </c>
      <c r="AC176" s="36">
        <f t="shared" si="40"/>
        <v>3448.0320000000002</v>
      </c>
      <c r="AD176" s="36">
        <f t="shared" si="41"/>
        <v>1.8534729999999999</v>
      </c>
      <c r="AE176" s="36">
        <f t="shared" si="42"/>
        <v>2006.2080000000001</v>
      </c>
      <c r="AF176" s="36">
        <f t="shared" si="43"/>
        <v>635.51319999999998</v>
      </c>
      <c r="AG176" s="36">
        <f t="shared" si="44"/>
        <v>255.11199999999999</v>
      </c>
      <c r="AH176" s="36">
        <f t="shared" si="45"/>
        <v>18.995629999999998</v>
      </c>
      <c r="AI176" s="36">
        <f t="shared" si="46"/>
        <v>3.7460879999999994</v>
      </c>
      <c r="AJ176" s="36">
        <f t="shared" si="47"/>
        <v>412.71750000000003</v>
      </c>
      <c r="AK176" s="36">
        <f t="shared" si="48"/>
        <v>16.340344999999999</v>
      </c>
      <c r="AL176" s="89">
        <f t="shared" si="49"/>
        <v>3561.9450000000002</v>
      </c>
      <c r="AM176" s="90">
        <f t="shared" si="50"/>
        <v>13355.587806</v>
      </c>
    </row>
    <row r="177" spans="1:43" x14ac:dyDescent="0.2">
      <c r="A177" s="43" t="s">
        <v>280</v>
      </c>
      <c r="B177" s="44">
        <v>24</v>
      </c>
      <c r="C177" s="44">
        <v>25</v>
      </c>
      <c r="D177" s="45" t="s">
        <v>309</v>
      </c>
      <c r="E177" s="45" t="s">
        <v>77</v>
      </c>
      <c r="F177" s="36">
        <v>990045</v>
      </c>
      <c r="G177" s="22">
        <v>4310</v>
      </c>
      <c r="H177" s="22">
        <v>67.099999999999994</v>
      </c>
      <c r="I177" s="22">
        <v>25.9</v>
      </c>
      <c r="J177" s="22">
        <v>50.1</v>
      </c>
      <c r="K177" s="22">
        <v>125.5</v>
      </c>
      <c r="L177" s="22">
        <v>11.4</v>
      </c>
      <c r="M177" s="22">
        <v>2420</v>
      </c>
      <c r="N177" s="22">
        <v>1.54</v>
      </c>
      <c r="O177" s="26">
        <v>3130</v>
      </c>
      <c r="P177" s="22">
        <v>1550</v>
      </c>
      <c r="Q177" s="22">
        <v>462</v>
      </c>
      <c r="R177" s="22">
        <v>199.5</v>
      </c>
      <c r="S177" s="22">
        <v>14.85</v>
      </c>
      <c r="T177" s="22">
        <v>2.78</v>
      </c>
      <c r="U177" s="22">
        <v>302</v>
      </c>
      <c r="V177" s="22">
        <v>13.1</v>
      </c>
      <c r="W177" s="36">
        <f t="shared" si="34"/>
        <v>5294.4039999999995</v>
      </c>
      <c r="X177" s="36">
        <f t="shared" si="35"/>
        <v>77.01066999999999</v>
      </c>
      <c r="Y177" s="36">
        <f t="shared" si="36"/>
        <v>29.616649999999996</v>
      </c>
      <c r="Z177" s="36">
        <f t="shared" si="37"/>
        <v>58.01079</v>
      </c>
      <c r="AA177" s="36">
        <f t="shared" si="38"/>
        <v>144.65130000000002</v>
      </c>
      <c r="AB177" s="36">
        <f t="shared" si="39"/>
        <v>13.0587</v>
      </c>
      <c r="AC177" s="36">
        <f t="shared" si="40"/>
        <v>2838.1759999999999</v>
      </c>
      <c r="AD177" s="36">
        <f t="shared" si="41"/>
        <v>1.751134</v>
      </c>
      <c r="AE177" s="36">
        <f t="shared" si="42"/>
        <v>1807.92</v>
      </c>
      <c r="AF177" s="36">
        <f t="shared" si="43"/>
        <v>558.1884</v>
      </c>
      <c r="AG177" s="36">
        <f t="shared" si="44"/>
        <v>231.34019999999998</v>
      </c>
      <c r="AH177" s="36">
        <f t="shared" si="45"/>
        <v>17.466569999999997</v>
      </c>
      <c r="AI177" s="36">
        <f t="shared" si="46"/>
        <v>3.1750379999999994</v>
      </c>
      <c r="AJ177" s="36">
        <f t="shared" si="47"/>
        <v>383.50979999999998</v>
      </c>
      <c r="AK177" s="36">
        <f t="shared" si="48"/>
        <v>14.916970000000001</v>
      </c>
      <c r="AL177" s="89">
        <f t="shared" si="49"/>
        <v>4477.4650000000001</v>
      </c>
      <c r="AM177" s="90">
        <f t="shared" si="50"/>
        <v>11473.196222</v>
      </c>
    </row>
    <row r="178" spans="1:43" x14ac:dyDescent="0.2">
      <c r="A178" s="43" t="s">
        <v>280</v>
      </c>
      <c r="B178" s="44">
        <v>25</v>
      </c>
      <c r="C178" s="44">
        <v>26</v>
      </c>
      <c r="D178" s="45" t="s">
        <v>310</v>
      </c>
      <c r="E178" s="45" t="s">
        <v>77</v>
      </c>
      <c r="F178" s="36">
        <v>990045</v>
      </c>
      <c r="G178" s="22">
        <v>10000</v>
      </c>
      <c r="H178" s="22">
        <v>122</v>
      </c>
      <c r="I178" s="22">
        <v>43.6</v>
      </c>
      <c r="J178" s="22">
        <v>102</v>
      </c>
      <c r="K178" s="22">
        <v>248</v>
      </c>
      <c r="L178" s="22">
        <v>19.3</v>
      </c>
      <c r="M178" s="22">
        <v>5740</v>
      </c>
      <c r="N178" s="22">
        <v>2.44</v>
      </c>
      <c r="O178" s="22">
        <v>2050</v>
      </c>
      <c r="P178" s="22">
        <v>3820</v>
      </c>
      <c r="Q178" s="26">
        <v>1005</v>
      </c>
      <c r="R178" s="22">
        <v>427</v>
      </c>
      <c r="S178" s="22">
        <v>27</v>
      </c>
      <c r="T178" s="22">
        <v>4.49</v>
      </c>
      <c r="U178" s="22">
        <v>488</v>
      </c>
      <c r="V178" s="22">
        <v>20.6</v>
      </c>
      <c r="W178" s="36">
        <f t="shared" si="34"/>
        <v>12284</v>
      </c>
      <c r="X178" s="36">
        <f t="shared" si="35"/>
        <v>140.01939999999999</v>
      </c>
      <c r="Y178" s="36">
        <f t="shared" si="36"/>
        <v>49.8566</v>
      </c>
      <c r="Z178" s="36">
        <f t="shared" si="37"/>
        <v>118.10579999999999</v>
      </c>
      <c r="AA178" s="36">
        <f t="shared" si="38"/>
        <v>285.84480000000002</v>
      </c>
      <c r="AB178" s="36">
        <f t="shared" si="39"/>
        <v>22.108149999999998</v>
      </c>
      <c r="AC178" s="36">
        <f t="shared" si="40"/>
        <v>6731.8720000000003</v>
      </c>
      <c r="AD178" s="36">
        <f t="shared" si="41"/>
        <v>2.774524</v>
      </c>
      <c r="AE178" s="36">
        <f t="shared" si="42"/>
        <v>4455.6480000000001</v>
      </c>
      <c r="AF178" s="36">
        <f t="shared" si="43"/>
        <v>1214.241</v>
      </c>
      <c r="AG178" s="36">
        <f t="shared" si="44"/>
        <v>495.14920000000001</v>
      </c>
      <c r="AH178" s="36">
        <f t="shared" si="45"/>
        <v>31.757399999999997</v>
      </c>
      <c r="AI178" s="36">
        <f t="shared" si="46"/>
        <v>5.1280289999999997</v>
      </c>
      <c r="AJ178" s="36">
        <f t="shared" si="47"/>
        <v>619.71119999999996</v>
      </c>
      <c r="AK178" s="36">
        <f t="shared" si="48"/>
        <v>23.457220000000003</v>
      </c>
      <c r="AL178" s="89">
        <f t="shared" si="49"/>
        <v>2932.5250000000001</v>
      </c>
      <c r="AM178" s="90">
        <f t="shared" si="50"/>
        <v>26479.673322999999</v>
      </c>
    </row>
    <row r="179" spans="1:43" x14ac:dyDescent="0.2">
      <c r="A179" s="43" t="s">
        <v>280</v>
      </c>
      <c r="B179" s="44">
        <v>26</v>
      </c>
      <c r="C179" s="44">
        <v>27</v>
      </c>
      <c r="D179" s="45" t="s">
        <v>312</v>
      </c>
      <c r="E179" s="45" t="s">
        <v>77</v>
      </c>
      <c r="F179" s="36">
        <v>990045</v>
      </c>
      <c r="G179" s="26">
        <v>18850</v>
      </c>
      <c r="H179" s="22">
        <v>215</v>
      </c>
      <c r="I179" s="22">
        <v>75.400000000000006</v>
      </c>
      <c r="J179" s="22">
        <v>169.5</v>
      </c>
      <c r="K179" s="22">
        <v>414</v>
      </c>
      <c r="L179" s="22">
        <v>34.700000000000003</v>
      </c>
      <c r="M179" s="26">
        <v>12000</v>
      </c>
      <c r="N179" s="22">
        <v>3.75</v>
      </c>
      <c r="O179" s="26">
        <v>4050</v>
      </c>
      <c r="P179" s="22">
        <v>5850</v>
      </c>
      <c r="Q179" s="26">
        <v>1695</v>
      </c>
      <c r="R179" s="22">
        <v>675</v>
      </c>
      <c r="S179" s="22">
        <v>47.6</v>
      </c>
      <c r="T179" s="22">
        <v>8.1999999999999993</v>
      </c>
      <c r="U179" s="22">
        <v>875</v>
      </c>
      <c r="V179" s="22">
        <v>35.5</v>
      </c>
      <c r="W179" s="36">
        <f t="shared" si="34"/>
        <v>23155.34</v>
      </c>
      <c r="X179" s="36">
        <f t="shared" si="35"/>
        <v>246.75549999999998</v>
      </c>
      <c r="Y179" s="36">
        <f t="shared" si="36"/>
        <v>86.21990000000001</v>
      </c>
      <c r="Z179" s="36">
        <f t="shared" si="37"/>
        <v>196.26405</v>
      </c>
      <c r="AA179" s="36">
        <f t="shared" si="38"/>
        <v>477.1764</v>
      </c>
      <c r="AB179" s="36">
        <f t="shared" si="39"/>
        <v>39.748850000000004</v>
      </c>
      <c r="AC179" s="36">
        <f t="shared" si="40"/>
        <v>14073.6</v>
      </c>
      <c r="AD179" s="36">
        <f t="shared" si="41"/>
        <v>4.2641249999999999</v>
      </c>
      <c r="AE179" s="36">
        <f t="shared" si="42"/>
        <v>6823.4400000000005</v>
      </c>
      <c r="AF179" s="36">
        <f t="shared" si="43"/>
        <v>2047.8989999999999</v>
      </c>
      <c r="AG179" s="36">
        <f t="shared" si="44"/>
        <v>782.73</v>
      </c>
      <c r="AH179" s="36">
        <f t="shared" si="45"/>
        <v>55.987119999999997</v>
      </c>
      <c r="AI179" s="36">
        <f t="shared" si="46"/>
        <v>9.365219999999999</v>
      </c>
      <c r="AJ179" s="36">
        <f t="shared" si="47"/>
        <v>1111.1625000000001</v>
      </c>
      <c r="AK179" s="36">
        <f t="shared" si="48"/>
        <v>40.423850000000002</v>
      </c>
      <c r="AL179" s="89">
        <f t="shared" si="49"/>
        <v>5793.5250000000005</v>
      </c>
      <c r="AM179" s="90">
        <f t="shared" si="50"/>
        <v>49150.376515000004</v>
      </c>
    </row>
    <row r="180" spans="1:43" x14ac:dyDescent="0.2">
      <c r="A180" s="43" t="s">
        <v>280</v>
      </c>
      <c r="B180" s="44">
        <v>27</v>
      </c>
      <c r="C180" s="44">
        <v>28</v>
      </c>
      <c r="D180" s="45" t="s">
        <v>313</v>
      </c>
      <c r="E180" s="45" t="s">
        <v>77</v>
      </c>
      <c r="F180" s="36">
        <v>990045</v>
      </c>
      <c r="G180" s="26">
        <v>13600</v>
      </c>
      <c r="H180" s="22">
        <v>132</v>
      </c>
      <c r="I180" s="22">
        <v>45.6</v>
      </c>
      <c r="J180" s="22">
        <v>115</v>
      </c>
      <c r="K180" s="22">
        <v>282</v>
      </c>
      <c r="L180" s="22">
        <v>20.8</v>
      </c>
      <c r="M180" s="22">
        <v>8850</v>
      </c>
      <c r="N180" s="22">
        <v>2.1800000000000002</v>
      </c>
      <c r="O180" s="22">
        <v>1190</v>
      </c>
      <c r="P180" s="22">
        <v>4270</v>
      </c>
      <c r="Q180" s="26">
        <v>1230</v>
      </c>
      <c r="R180" s="22">
        <v>477</v>
      </c>
      <c r="S180" s="22">
        <v>31</v>
      </c>
      <c r="T180" s="22">
        <v>4.5999999999999996</v>
      </c>
      <c r="U180" s="22">
        <v>520</v>
      </c>
      <c r="V180" s="22">
        <v>20.399999999999999</v>
      </c>
      <c r="W180" s="36">
        <f t="shared" si="34"/>
        <v>16706.239999999998</v>
      </c>
      <c r="X180" s="36">
        <f t="shared" si="35"/>
        <v>151.49639999999999</v>
      </c>
      <c r="Y180" s="36">
        <f t="shared" si="36"/>
        <v>52.143599999999999</v>
      </c>
      <c r="Z180" s="36">
        <f t="shared" si="37"/>
        <v>133.1585</v>
      </c>
      <c r="AA180" s="36">
        <f t="shared" si="38"/>
        <v>325.03320000000002</v>
      </c>
      <c r="AB180" s="36">
        <f t="shared" si="39"/>
        <v>23.8264</v>
      </c>
      <c r="AC180" s="36">
        <f t="shared" si="40"/>
        <v>10379.280000000001</v>
      </c>
      <c r="AD180" s="36">
        <f t="shared" si="41"/>
        <v>2.4788780000000004</v>
      </c>
      <c r="AE180" s="36">
        <f t="shared" si="42"/>
        <v>4980.5280000000002</v>
      </c>
      <c r="AF180" s="36">
        <f t="shared" si="43"/>
        <v>1486.086</v>
      </c>
      <c r="AG180" s="36">
        <f t="shared" si="44"/>
        <v>553.12919999999997</v>
      </c>
      <c r="AH180" s="36">
        <f t="shared" si="45"/>
        <v>36.462199999999996</v>
      </c>
      <c r="AI180" s="36">
        <f t="shared" si="46"/>
        <v>5.2536599999999991</v>
      </c>
      <c r="AJ180" s="36">
        <f t="shared" si="47"/>
        <v>660.34800000000007</v>
      </c>
      <c r="AK180" s="36">
        <f t="shared" si="48"/>
        <v>23.229479999999999</v>
      </c>
      <c r="AL180" s="89">
        <f t="shared" si="49"/>
        <v>1702.2950000000001</v>
      </c>
      <c r="AM180" s="90">
        <f t="shared" si="50"/>
        <v>35518.693518000015</v>
      </c>
    </row>
    <row r="181" spans="1:43" x14ac:dyDescent="0.2">
      <c r="A181" s="43" t="s">
        <v>280</v>
      </c>
      <c r="B181" s="44">
        <v>28</v>
      </c>
      <c r="C181" s="44">
        <v>29</v>
      </c>
      <c r="D181" s="45" t="s">
        <v>314</v>
      </c>
      <c r="E181" s="45" t="s">
        <v>77</v>
      </c>
      <c r="F181" s="36">
        <v>990045</v>
      </c>
      <c r="G181" s="22">
        <v>6100</v>
      </c>
      <c r="H181" s="22">
        <v>120</v>
      </c>
      <c r="I181" s="22">
        <v>48.4</v>
      </c>
      <c r="J181" s="22">
        <v>75</v>
      </c>
      <c r="K181" s="22">
        <v>198.5</v>
      </c>
      <c r="L181" s="22">
        <v>21.1</v>
      </c>
      <c r="M181" s="22">
        <v>3850</v>
      </c>
      <c r="N181" s="22">
        <v>2.5</v>
      </c>
      <c r="O181" s="22">
        <v>805</v>
      </c>
      <c r="P181" s="22">
        <v>2030</v>
      </c>
      <c r="Q181" s="22">
        <v>640</v>
      </c>
      <c r="R181" s="22">
        <v>282</v>
      </c>
      <c r="S181" s="22">
        <v>24.9</v>
      </c>
      <c r="T181" s="22">
        <v>5.09</v>
      </c>
      <c r="U181" s="22">
        <v>554</v>
      </c>
      <c r="V181" s="22">
        <v>22</v>
      </c>
      <c r="W181" s="36">
        <f t="shared" si="34"/>
        <v>7493.24</v>
      </c>
      <c r="X181" s="36">
        <f t="shared" si="35"/>
        <v>137.72399999999999</v>
      </c>
      <c r="Y181" s="36">
        <f t="shared" si="36"/>
        <v>55.345399999999998</v>
      </c>
      <c r="Z181" s="36">
        <f t="shared" si="37"/>
        <v>86.842500000000001</v>
      </c>
      <c r="AA181" s="36">
        <f t="shared" si="38"/>
        <v>228.7911</v>
      </c>
      <c r="AB181" s="36">
        <f t="shared" si="39"/>
        <v>24.17005</v>
      </c>
      <c r="AC181" s="36">
        <f t="shared" si="40"/>
        <v>4515.2800000000007</v>
      </c>
      <c r="AD181" s="36">
        <f t="shared" si="41"/>
        <v>2.8427500000000001</v>
      </c>
      <c r="AE181" s="36">
        <f t="shared" si="42"/>
        <v>2367.7920000000004</v>
      </c>
      <c r="AF181" s="36">
        <f t="shared" si="43"/>
        <v>773.24799999999993</v>
      </c>
      <c r="AG181" s="36">
        <f t="shared" si="44"/>
        <v>327.00720000000001</v>
      </c>
      <c r="AH181" s="36">
        <f t="shared" si="45"/>
        <v>29.287379999999995</v>
      </c>
      <c r="AI181" s="36">
        <f t="shared" si="46"/>
        <v>5.8132889999999993</v>
      </c>
      <c r="AJ181" s="36">
        <f t="shared" si="47"/>
        <v>703.52459999999996</v>
      </c>
      <c r="AK181" s="36">
        <f t="shared" si="48"/>
        <v>25.051400000000001</v>
      </c>
      <c r="AL181" s="89">
        <f t="shared" si="49"/>
        <v>1151.5525</v>
      </c>
      <c r="AM181" s="90">
        <f t="shared" si="50"/>
        <v>16775.959669</v>
      </c>
    </row>
    <row r="182" spans="1:43" x14ac:dyDescent="0.2">
      <c r="A182" s="43" t="s">
        <v>280</v>
      </c>
      <c r="B182" s="44">
        <v>29</v>
      </c>
      <c r="C182" s="44">
        <v>30</v>
      </c>
      <c r="D182" s="45" t="s">
        <v>315</v>
      </c>
      <c r="E182" s="45" t="s">
        <v>77</v>
      </c>
      <c r="F182" s="36">
        <v>990045</v>
      </c>
      <c r="G182" s="22">
        <v>8710</v>
      </c>
      <c r="H182" s="22">
        <v>175.5</v>
      </c>
      <c r="I182" s="22">
        <v>62.6</v>
      </c>
      <c r="J182" s="22">
        <v>117.5</v>
      </c>
      <c r="K182" s="22">
        <v>306</v>
      </c>
      <c r="L182" s="22">
        <v>28.9</v>
      </c>
      <c r="M182" s="22">
        <v>5070</v>
      </c>
      <c r="N182" s="22">
        <v>3.26</v>
      </c>
      <c r="O182" s="26">
        <v>2940</v>
      </c>
      <c r="P182" s="22">
        <v>3150</v>
      </c>
      <c r="Q182" s="22">
        <v>1000</v>
      </c>
      <c r="R182" s="22">
        <v>432</v>
      </c>
      <c r="S182" s="22">
        <v>36.700000000000003</v>
      </c>
      <c r="T182" s="22">
        <v>6.29</v>
      </c>
      <c r="U182" s="22">
        <v>728</v>
      </c>
      <c r="V182" s="22">
        <v>31</v>
      </c>
      <c r="W182" s="36">
        <f t="shared" si="34"/>
        <v>10699.364</v>
      </c>
      <c r="X182" s="36">
        <f t="shared" si="35"/>
        <v>201.42134999999999</v>
      </c>
      <c r="Y182" s="36">
        <f t="shared" si="36"/>
        <v>71.583100000000002</v>
      </c>
      <c r="Z182" s="36">
        <f t="shared" si="37"/>
        <v>136.05324999999999</v>
      </c>
      <c r="AA182" s="36">
        <f t="shared" si="38"/>
        <v>352.69560000000001</v>
      </c>
      <c r="AB182" s="36">
        <f t="shared" si="39"/>
        <v>33.104949999999995</v>
      </c>
      <c r="AC182" s="36">
        <f t="shared" si="40"/>
        <v>5946.0960000000005</v>
      </c>
      <c r="AD182" s="36">
        <f t="shared" si="41"/>
        <v>3.7069459999999999</v>
      </c>
      <c r="AE182" s="36">
        <f t="shared" si="42"/>
        <v>3674.1600000000003</v>
      </c>
      <c r="AF182" s="36">
        <f t="shared" si="43"/>
        <v>1208.2</v>
      </c>
      <c r="AG182" s="36">
        <f t="shared" si="44"/>
        <v>500.94720000000001</v>
      </c>
      <c r="AH182" s="36">
        <f t="shared" si="45"/>
        <v>43.166539999999998</v>
      </c>
      <c r="AI182" s="36">
        <f t="shared" si="46"/>
        <v>7.1838089999999992</v>
      </c>
      <c r="AJ182" s="36">
        <f t="shared" si="47"/>
        <v>924.48720000000003</v>
      </c>
      <c r="AK182" s="36">
        <f t="shared" si="48"/>
        <v>35.299700000000001</v>
      </c>
      <c r="AL182" s="89">
        <f t="shared" si="49"/>
        <v>4205.67</v>
      </c>
      <c r="AM182" s="90">
        <f t="shared" si="50"/>
        <v>23837.469644999997</v>
      </c>
    </row>
    <row r="183" spans="1:43" x14ac:dyDescent="0.2">
      <c r="A183" s="43" t="s">
        <v>280</v>
      </c>
      <c r="B183" s="44">
        <v>30</v>
      </c>
      <c r="C183" s="44">
        <v>31</v>
      </c>
      <c r="D183" s="45" t="s">
        <v>316</v>
      </c>
      <c r="E183" s="45" t="s">
        <v>77</v>
      </c>
      <c r="F183" s="36">
        <v>990045</v>
      </c>
      <c r="G183" s="22">
        <v>8840</v>
      </c>
      <c r="H183" s="22">
        <v>96.3</v>
      </c>
      <c r="I183" s="22">
        <v>33.5</v>
      </c>
      <c r="J183" s="22">
        <v>79.099999999999994</v>
      </c>
      <c r="K183" s="22">
        <v>191.5</v>
      </c>
      <c r="L183" s="22">
        <v>15.45</v>
      </c>
      <c r="M183" s="22">
        <v>5390</v>
      </c>
      <c r="N183" s="22">
        <v>1.82</v>
      </c>
      <c r="O183" s="22">
        <v>1670</v>
      </c>
      <c r="P183" s="22">
        <v>2790</v>
      </c>
      <c r="Q183" s="22">
        <v>955</v>
      </c>
      <c r="R183" s="22">
        <v>322</v>
      </c>
      <c r="S183" s="22">
        <v>21.6</v>
      </c>
      <c r="T183" s="22">
        <v>3.61</v>
      </c>
      <c r="U183" s="22">
        <v>378</v>
      </c>
      <c r="V183" s="22">
        <v>16.25</v>
      </c>
      <c r="W183" s="36">
        <f t="shared" si="34"/>
        <v>10859.055999999999</v>
      </c>
      <c r="X183" s="36">
        <f t="shared" si="35"/>
        <v>110.52350999999999</v>
      </c>
      <c r="Y183" s="36">
        <f t="shared" si="36"/>
        <v>38.307249999999996</v>
      </c>
      <c r="Z183" s="36">
        <f t="shared" si="37"/>
        <v>91.589889999999983</v>
      </c>
      <c r="AA183" s="36">
        <f t="shared" si="38"/>
        <v>220.72290000000001</v>
      </c>
      <c r="AB183" s="36">
        <f t="shared" si="39"/>
        <v>17.697975</v>
      </c>
      <c r="AC183" s="36">
        <f t="shared" si="40"/>
        <v>6321.3920000000007</v>
      </c>
      <c r="AD183" s="36">
        <f t="shared" si="41"/>
        <v>2.0695220000000001</v>
      </c>
      <c r="AE183" s="36">
        <f t="shared" si="42"/>
        <v>3254.2560000000003</v>
      </c>
      <c r="AF183" s="36">
        <f t="shared" si="43"/>
        <v>1153.8309999999999</v>
      </c>
      <c r="AG183" s="36">
        <f t="shared" si="44"/>
        <v>373.39119999999997</v>
      </c>
      <c r="AH183" s="36">
        <f t="shared" si="45"/>
        <v>25.405919999999998</v>
      </c>
      <c r="AI183" s="36">
        <f t="shared" si="46"/>
        <v>4.1229809999999993</v>
      </c>
      <c r="AJ183" s="36">
        <f t="shared" si="47"/>
        <v>480.0222</v>
      </c>
      <c r="AK183" s="36">
        <f t="shared" si="48"/>
        <v>18.503875000000001</v>
      </c>
      <c r="AL183" s="89">
        <f t="shared" si="49"/>
        <v>2388.9350000000004</v>
      </c>
      <c r="AM183" s="90">
        <f t="shared" si="50"/>
        <v>22970.892222999999</v>
      </c>
    </row>
    <row r="184" spans="1:43" x14ac:dyDescent="0.2">
      <c r="A184" s="43" t="s">
        <v>280</v>
      </c>
      <c r="B184" s="44">
        <v>31</v>
      </c>
      <c r="C184" s="44">
        <v>32</v>
      </c>
      <c r="D184" s="45" t="s">
        <v>317</v>
      </c>
      <c r="E184" s="45" t="s">
        <v>77</v>
      </c>
      <c r="F184" s="36">
        <v>990045</v>
      </c>
      <c r="G184" s="26">
        <v>50000</v>
      </c>
      <c r="H184" s="22">
        <v>222</v>
      </c>
      <c r="I184" s="22">
        <v>76.900000000000006</v>
      </c>
      <c r="J184" s="22">
        <v>202</v>
      </c>
      <c r="K184" s="22">
        <v>463</v>
      </c>
      <c r="L184" s="22">
        <v>35.1</v>
      </c>
      <c r="M184" s="26">
        <v>45900</v>
      </c>
      <c r="N184" s="22">
        <v>4.3899999999999997</v>
      </c>
      <c r="O184" s="22">
        <v>2100</v>
      </c>
      <c r="P184" s="26">
        <v>11600</v>
      </c>
      <c r="Q184" s="26">
        <v>4330</v>
      </c>
      <c r="R184" s="22">
        <v>932</v>
      </c>
      <c r="S184" s="22">
        <v>50.6</v>
      </c>
      <c r="T184" s="22">
        <v>8.41</v>
      </c>
      <c r="U184" s="22">
        <v>888</v>
      </c>
      <c r="V184" s="22">
        <v>40.6</v>
      </c>
      <c r="W184" s="36">
        <f t="shared" si="34"/>
        <v>61420</v>
      </c>
      <c r="X184" s="36">
        <f t="shared" si="35"/>
        <v>254.7894</v>
      </c>
      <c r="Y184" s="36">
        <f t="shared" si="36"/>
        <v>87.935150000000007</v>
      </c>
      <c r="Z184" s="36">
        <f t="shared" si="37"/>
        <v>233.89579999999998</v>
      </c>
      <c r="AA184" s="36">
        <f t="shared" si="38"/>
        <v>533.65380000000005</v>
      </c>
      <c r="AB184" s="36">
        <f t="shared" si="39"/>
        <v>40.207050000000002</v>
      </c>
      <c r="AC184" s="36">
        <f t="shared" si="40"/>
        <v>53831.520000000004</v>
      </c>
      <c r="AD184" s="36">
        <f t="shared" si="41"/>
        <v>4.9918689999999994</v>
      </c>
      <c r="AE184" s="36">
        <f t="shared" si="42"/>
        <v>13530.240000000002</v>
      </c>
      <c r="AF184" s="36">
        <f t="shared" si="43"/>
        <v>5231.5059999999994</v>
      </c>
      <c r="AG184" s="36">
        <f t="shared" si="44"/>
        <v>1080.7472</v>
      </c>
      <c r="AH184" s="36">
        <f t="shared" si="45"/>
        <v>59.515719999999995</v>
      </c>
      <c r="AI184" s="36">
        <f t="shared" si="46"/>
        <v>9.6050609999999992</v>
      </c>
      <c r="AJ184" s="36">
        <f t="shared" si="47"/>
        <v>1127.6712</v>
      </c>
      <c r="AK184" s="36">
        <f t="shared" si="48"/>
        <v>46.23122</v>
      </c>
      <c r="AL184" s="89">
        <f t="shared" si="49"/>
        <v>3004.05</v>
      </c>
      <c r="AM184" s="90">
        <f t="shared" si="50"/>
        <v>137492.50947000002</v>
      </c>
      <c r="AN184" s="82"/>
    </row>
    <row r="185" spans="1:43" x14ac:dyDescent="0.2">
      <c r="A185" s="43" t="s">
        <v>280</v>
      </c>
      <c r="B185" s="44">
        <v>32</v>
      </c>
      <c r="C185" s="44">
        <v>33</v>
      </c>
      <c r="D185" s="45" t="s">
        <v>318</v>
      </c>
      <c r="E185" s="45" t="s">
        <v>77</v>
      </c>
      <c r="F185" s="36">
        <v>990045</v>
      </c>
      <c r="G185" s="26">
        <v>24400</v>
      </c>
      <c r="H185" s="22">
        <v>137</v>
      </c>
      <c r="I185" s="22">
        <v>48</v>
      </c>
      <c r="J185" s="22">
        <v>120</v>
      </c>
      <c r="K185" s="22">
        <v>279</v>
      </c>
      <c r="L185" s="22">
        <v>22.4</v>
      </c>
      <c r="M185" s="26">
        <v>19050</v>
      </c>
      <c r="N185" s="22">
        <v>2.97</v>
      </c>
      <c r="O185" s="22">
        <v>1925</v>
      </c>
      <c r="P185" s="22">
        <v>5700</v>
      </c>
      <c r="Q185" s="26">
        <v>1950</v>
      </c>
      <c r="R185" s="22">
        <v>512</v>
      </c>
      <c r="S185" s="22">
        <v>31.2</v>
      </c>
      <c r="T185" s="22">
        <v>5.2</v>
      </c>
      <c r="U185" s="22">
        <v>570</v>
      </c>
      <c r="V185" s="22">
        <v>25.5</v>
      </c>
      <c r="W185" s="36">
        <f t="shared" si="34"/>
        <v>29972.959999999999</v>
      </c>
      <c r="X185" s="36">
        <f t="shared" si="35"/>
        <v>157.23489999999998</v>
      </c>
      <c r="Y185" s="36">
        <f t="shared" si="36"/>
        <v>54.887999999999998</v>
      </c>
      <c r="Z185" s="36">
        <f t="shared" si="37"/>
        <v>138.94799999999998</v>
      </c>
      <c r="AA185" s="36">
        <f t="shared" si="38"/>
        <v>321.5754</v>
      </c>
      <c r="AB185" s="36">
        <f t="shared" si="39"/>
        <v>25.659199999999998</v>
      </c>
      <c r="AC185" s="36">
        <f t="shared" si="40"/>
        <v>22341.84</v>
      </c>
      <c r="AD185" s="36">
        <f t="shared" si="41"/>
        <v>3.3771870000000002</v>
      </c>
      <c r="AE185" s="36">
        <f t="shared" si="42"/>
        <v>6648.4800000000005</v>
      </c>
      <c r="AF185" s="36">
        <f t="shared" si="43"/>
        <v>2355.9899999999998</v>
      </c>
      <c r="AG185" s="36">
        <f t="shared" si="44"/>
        <v>593.71519999999998</v>
      </c>
      <c r="AH185" s="36">
        <f t="shared" si="45"/>
        <v>36.697439999999993</v>
      </c>
      <c r="AI185" s="36">
        <f t="shared" si="46"/>
        <v>5.9389199999999995</v>
      </c>
      <c r="AJ185" s="36">
        <f t="shared" si="47"/>
        <v>723.84299999999996</v>
      </c>
      <c r="AK185" s="36">
        <f t="shared" si="48"/>
        <v>29.036850000000001</v>
      </c>
      <c r="AL185" s="89">
        <f t="shared" si="49"/>
        <v>2753.7125000000001</v>
      </c>
      <c r="AM185" s="90">
        <f t="shared" si="50"/>
        <v>63410.184096999998</v>
      </c>
    </row>
    <row r="186" spans="1:43" x14ac:dyDescent="0.2">
      <c r="A186" s="43" t="s">
        <v>280</v>
      </c>
      <c r="B186" s="44">
        <v>33</v>
      </c>
      <c r="C186" s="44">
        <v>34</v>
      </c>
      <c r="D186" s="45" t="s">
        <v>319</v>
      </c>
      <c r="E186" s="45" t="s">
        <v>77</v>
      </c>
      <c r="F186" s="36">
        <v>990045</v>
      </c>
      <c r="G186" s="26">
        <v>28900</v>
      </c>
      <c r="H186" s="22">
        <v>86.1</v>
      </c>
      <c r="I186" s="22">
        <v>28.7</v>
      </c>
      <c r="J186" s="22">
        <v>82.1</v>
      </c>
      <c r="K186" s="22">
        <v>188.5</v>
      </c>
      <c r="L186" s="22">
        <v>12.9</v>
      </c>
      <c r="M186" s="26">
        <v>25000</v>
      </c>
      <c r="N186" s="22">
        <v>1.55</v>
      </c>
      <c r="O186" s="22">
        <v>1615</v>
      </c>
      <c r="P186" s="22">
        <v>5370</v>
      </c>
      <c r="Q186" s="26">
        <v>2100</v>
      </c>
      <c r="R186" s="22">
        <v>386</v>
      </c>
      <c r="S186" s="22">
        <v>20.399999999999999</v>
      </c>
      <c r="T186" s="22">
        <v>2.87</v>
      </c>
      <c r="U186" s="22">
        <v>331</v>
      </c>
      <c r="V186" s="22">
        <v>13.95</v>
      </c>
      <c r="W186" s="36">
        <f t="shared" si="34"/>
        <v>35500.759999999995</v>
      </c>
      <c r="X186" s="36">
        <f t="shared" si="35"/>
        <v>98.816969999999984</v>
      </c>
      <c r="Y186" s="36">
        <f t="shared" si="36"/>
        <v>32.818449999999999</v>
      </c>
      <c r="Z186" s="36">
        <f t="shared" si="37"/>
        <v>95.063589999999991</v>
      </c>
      <c r="AA186" s="36">
        <f t="shared" si="38"/>
        <v>217.26510000000002</v>
      </c>
      <c r="AB186" s="36">
        <f t="shared" si="39"/>
        <v>14.776949999999999</v>
      </c>
      <c r="AC186" s="36">
        <f t="shared" si="40"/>
        <v>29320</v>
      </c>
      <c r="AD186" s="36">
        <f t="shared" si="41"/>
        <v>1.762505</v>
      </c>
      <c r="AE186" s="36">
        <f t="shared" si="42"/>
        <v>6263.5680000000002</v>
      </c>
      <c r="AF186" s="36">
        <f t="shared" si="43"/>
        <v>2537.2199999999998</v>
      </c>
      <c r="AG186" s="36">
        <f t="shared" si="44"/>
        <v>447.60559999999998</v>
      </c>
      <c r="AH186" s="36">
        <f t="shared" si="45"/>
        <v>23.994479999999996</v>
      </c>
      <c r="AI186" s="36">
        <f t="shared" si="46"/>
        <v>3.2778269999999998</v>
      </c>
      <c r="AJ186" s="36">
        <f t="shared" si="47"/>
        <v>420.33690000000001</v>
      </c>
      <c r="AK186" s="36">
        <f t="shared" si="48"/>
        <v>15.884865</v>
      </c>
      <c r="AL186" s="89">
        <f t="shared" si="49"/>
        <v>2310.2575000000002</v>
      </c>
      <c r="AM186" s="90">
        <f t="shared" si="50"/>
        <v>74993.151236999969</v>
      </c>
      <c r="AN186"/>
      <c r="AO186"/>
      <c r="AP186"/>
      <c r="AQ186"/>
    </row>
    <row r="187" spans="1:43" x14ac:dyDescent="0.2">
      <c r="A187" s="43" t="s">
        <v>280</v>
      </c>
      <c r="B187" s="44">
        <v>34</v>
      </c>
      <c r="C187" s="44">
        <v>35</v>
      </c>
      <c r="D187" s="45" t="s">
        <v>321</v>
      </c>
      <c r="E187" s="45" t="s">
        <v>77</v>
      </c>
      <c r="F187" s="36">
        <v>990045</v>
      </c>
      <c r="G187" s="22">
        <v>3970</v>
      </c>
      <c r="H187" s="22">
        <v>69.900000000000006</v>
      </c>
      <c r="I187" s="22">
        <v>25.9</v>
      </c>
      <c r="J187" s="22">
        <v>45.2</v>
      </c>
      <c r="K187" s="22">
        <v>120.5</v>
      </c>
      <c r="L187" s="22">
        <v>11.8</v>
      </c>
      <c r="M187" s="22">
        <v>2420</v>
      </c>
      <c r="N187" s="22">
        <v>1.61</v>
      </c>
      <c r="O187" s="22">
        <v>1280</v>
      </c>
      <c r="P187" s="22">
        <v>1385</v>
      </c>
      <c r="Q187" s="22">
        <v>416</v>
      </c>
      <c r="R187" s="22">
        <v>186</v>
      </c>
      <c r="S187" s="22">
        <v>14.55</v>
      </c>
      <c r="T187" s="22">
        <v>2.89</v>
      </c>
      <c r="U187" s="22">
        <v>305</v>
      </c>
      <c r="V187" s="22">
        <v>13.1</v>
      </c>
      <c r="W187" s="36">
        <f t="shared" si="34"/>
        <v>4876.7479999999996</v>
      </c>
      <c r="X187" s="36">
        <f t="shared" si="35"/>
        <v>80.224230000000006</v>
      </c>
      <c r="Y187" s="36">
        <f t="shared" si="36"/>
        <v>29.616649999999996</v>
      </c>
      <c r="Z187" s="36">
        <f t="shared" si="37"/>
        <v>52.33708</v>
      </c>
      <c r="AA187" s="36">
        <f t="shared" si="38"/>
        <v>138.88830000000002</v>
      </c>
      <c r="AB187" s="36">
        <f t="shared" si="39"/>
        <v>13.5169</v>
      </c>
      <c r="AC187" s="36">
        <f t="shared" si="40"/>
        <v>2838.1759999999999</v>
      </c>
      <c r="AD187" s="36">
        <f t="shared" si="41"/>
        <v>1.8307310000000001</v>
      </c>
      <c r="AE187" s="36">
        <f t="shared" si="42"/>
        <v>1615.4640000000002</v>
      </c>
      <c r="AF187" s="36">
        <f t="shared" si="43"/>
        <v>502.6112</v>
      </c>
      <c r="AG187" s="36">
        <f t="shared" si="44"/>
        <v>215.68559999999999</v>
      </c>
      <c r="AH187" s="36">
        <f t="shared" si="45"/>
        <v>17.113710000000001</v>
      </c>
      <c r="AI187" s="36">
        <f t="shared" si="46"/>
        <v>3.3006689999999996</v>
      </c>
      <c r="AJ187" s="36">
        <f t="shared" si="47"/>
        <v>387.31950000000001</v>
      </c>
      <c r="AK187" s="36">
        <f t="shared" si="48"/>
        <v>14.916970000000001</v>
      </c>
      <c r="AL187" s="83">
        <f t="shared" si="49"/>
        <v>1831.0400000000002</v>
      </c>
      <c r="AM187" s="84">
        <f t="shared" si="50"/>
        <v>10787.749539999999</v>
      </c>
    </row>
    <row r="188" spans="1:43" x14ac:dyDescent="0.2">
      <c r="A188" s="43" t="s">
        <v>280</v>
      </c>
      <c r="B188" s="44">
        <v>35</v>
      </c>
      <c r="C188" s="44">
        <v>36</v>
      </c>
      <c r="D188" s="45" t="s">
        <v>322</v>
      </c>
      <c r="E188" s="45" t="s">
        <v>77</v>
      </c>
      <c r="F188" s="36">
        <v>990046</v>
      </c>
      <c r="G188" s="38">
        <v>1595</v>
      </c>
      <c r="H188" s="38">
        <v>30.1</v>
      </c>
      <c r="I188" s="38">
        <v>12.8</v>
      </c>
      <c r="J188" s="38">
        <v>17.75</v>
      </c>
      <c r="K188" s="38">
        <v>47.3</v>
      </c>
      <c r="L188" s="38">
        <v>5.13</v>
      </c>
      <c r="M188" s="38">
        <v>940</v>
      </c>
      <c r="N188" s="38">
        <v>1.06</v>
      </c>
      <c r="O188" s="38">
        <v>745</v>
      </c>
      <c r="P188" s="38">
        <v>521</v>
      </c>
      <c r="Q188" s="38">
        <v>150</v>
      </c>
      <c r="R188" s="38">
        <v>72.599999999999994</v>
      </c>
      <c r="S188" s="38">
        <v>5.58</v>
      </c>
      <c r="T188" s="38">
        <v>1.51</v>
      </c>
      <c r="U188" s="38">
        <v>136.5</v>
      </c>
      <c r="V188" s="38">
        <v>7.82</v>
      </c>
      <c r="W188" s="36">
        <f t="shared" si="34"/>
        <v>1959.298</v>
      </c>
      <c r="X188" s="36">
        <f t="shared" si="35"/>
        <v>34.545769999999997</v>
      </c>
      <c r="Y188" s="36">
        <f t="shared" si="36"/>
        <v>14.636800000000001</v>
      </c>
      <c r="Z188" s="36">
        <f t="shared" si="37"/>
        <v>20.552724999999999</v>
      </c>
      <c r="AA188" s="36">
        <f t="shared" si="38"/>
        <v>54.517980000000001</v>
      </c>
      <c r="AB188" s="36">
        <f t="shared" si="39"/>
        <v>5.8764149999999997</v>
      </c>
      <c r="AC188" s="36">
        <f t="shared" si="40"/>
        <v>1102.432</v>
      </c>
      <c r="AD188" s="36">
        <f t="shared" si="41"/>
        <v>1.2053260000000001</v>
      </c>
      <c r="AE188" s="36">
        <f t="shared" si="42"/>
        <v>607.69440000000009</v>
      </c>
      <c r="AF188" s="36">
        <f t="shared" si="43"/>
        <v>181.23</v>
      </c>
      <c r="AG188" s="36">
        <f t="shared" si="44"/>
        <v>84.186959999999985</v>
      </c>
      <c r="AH188" s="36">
        <f t="shared" si="45"/>
        <v>6.5631959999999996</v>
      </c>
      <c r="AI188" s="36">
        <f t="shared" si="46"/>
        <v>1.7245709999999999</v>
      </c>
      <c r="AJ188" s="36">
        <f t="shared" si="47"/>
        <v>173.34135000000001</v>
      </c>
      <c r="AK188" s="36">
        <f t="shared" si="48"/>
        <v>8.9046340000000015</v>
      </c>
      <c r="AL188" s="83">
        <f t="shared" si="49"/>
        <v>1065.7225000000001</v>
      </c>
      <c r="AM188" s="84">
        <f t="shared" si="50"/>
        <v>4256.7101270000003</v>
      </c>
    </row>
    <row r="189" spans="1:43" x14ac:dyDescent="0.2">
      <c r="A189" s="43" t="s">
        <v>280</v>
      </c>
      <c r="B189" s="44">
        <v>36</v>
      </c>
      <c r="C189" s="44">
        <v>37</v>
      </c>
      <c r="D189" s="45" t="s">
        <v>324</v>
      </c>
      <c r="E189" s="45" t="s">
        <v>77</v>
      </c>
      <c r="F189" s="36">
        <v>990046</v>
      </c>
      <c r="G189" s="38">
        <v>2840</v>
      </c>
      <c r="H189" s="38">
        <v>40.4</v>
      </c>
      <c r="I189" s="38">
        <v>16.3</v>
      </c>
      <c r="J189" s="38">
        <v>23.1</v>
      </c>
      <c r="K189" s="38">
        <v>61.5</v>
      </c>
      <c r="L189" s="38">
        <v>6.74</v>
      </c>
      <c r="M189" s="38">
        <v>2000</v>
      </c>
      <c r="N189" s="38">
        <v>1.24</v>
      </c>
      <c r="O189" s="38">
        <v>698</v>
      </c>
      <c r="P189" s="38">
        <v>788</v>
      </c>
      <c r="Q189" s="38">
        <v>237</v>
      </c>
      <c r="R189" s="38">
        <v>100.5</v>
      </c>
      <c r="S189" s="38">
        <v>7.82</v>
      </c>
      <c r="T189" s="38">
        <v>2.09</v>
      </c>
      <c r="U189" s="38">
        <v>174.5</v>
      </c>
      <c r="V189" s="38">
        <v>9.11</v>
      </c>
      <c r="W189" s="36">
        <f t="shared" si="34"/>
        <v>3488.6559999999999</v>
      </c>
      <c r="X189" s="36">
        <f t="shared" si="35"/>
        <v>46.367079999999994</v>
      </c>
      <c r="Y189" s="36">
        <f t="shared" si="36"/>
        <v>18.639050000000001</v>
      </c>
      <c r="Z189" s="36">
        <f t="shared" si="37"/>
        <v>26.747489999999999</v>
      </c>
      <c r="AA189" s="36">
        <f t="shared" si="38"/>
        <v>70.884900000000002</v>
      </c>
      <c r="AB189" s="36">
        <f t="shared" si="39"/>
        <v>7.7206700000000001</v>
      </c>
      <c r="AC189" s="36">
        <f t="shared" si="40"/>
        <v>2345.6</v>
      </c>
      <c r="AD189" s="36">
        <f t="shared" si="41"/>
        <v>1.410004</v>
      </c>
      <c r="AE189" s="36">
        <f t="shared" si="42"/>
        <v>919.12320000000011</v>
      </c>
      <c r="AF189" s="36">
        <f t="shared" si="43"/>
        <v>286.34339999999997</v>
      </c>
      <c r="AG189" s="36">
        <f t="shared" si="44"/>
        <v>116.5398</v>
      </c>
      <c r="AH189" s="36">
        <f t="shared" si="45"/>
        <v>9.1978840000000002</v>
      </c>
      <c r="AI189" s="36">
        <f t="shared" si="46"/>
        <v>2.3869889999999998</v>
      </c>
      <c r="AJ189" s="36">
        <f t="shared" si="47"/>
        <v>221.59755000000001</v>
      </c>
      <c r="AK189" s="36">
        <f t="shared" si="48"/>
        <v>10.373557</v>
      </c>
      <c r="AL189" s="83">
        <f t="shared" si="49"/>
        <v>998.48900000000003</v>
      </c>
      <c r="AM189" s="84">
        <f t="shared" si="50"/>
        <v>7571.5875740000001</v>
      </c>
    </row>
    <row r="190" spans="1:43" x14ac:dyDescent="0.2">
      <c r="A190" s="43" t="s">
        <v>280</v>
      </c>
      <c r="B190" s="44">
        <v>37</v>
      </c>
      <c r="C190" s="44">
        <v>38</v>
      </c>
      <c r="D190" s="45" t="s">
        <v>325</v>
      </c>
      <c r="E190" s="45" t="s">
        <v>77</v>
      </c>
      <c r="F190" s="36">
        <v>990046</v>
      </c>
      <c r="G190" s="38">
        <v>1460</v>
      </c>
      <c r="H190" s="38">
        <v>25.6</v>
      </c>
      <c r="I190" s="38">
        <v>11.6</v>
      </c>
      <c r="J190" s="38">
        <v>13.9</v>
      </c>
      <c r="K190" s="38">
        <v>38.1</v>
      </c>
      <c r="L190" s="38">
        <v>4.5199999999999996</v>
      </c>
      <c r="M190" s="38">
        <v>973</v>
      </c>
      <c r="N190" s="38">
        <v>0.88</v>
      </c>
      <c r="O190" s="38">
        <v>737</v>
      </c>
      <c r="P190" s="38">
        <v>401</v>
      </c>
      <c r="Q190" s="38">
        <v>123.5</v>
      </c>
      <c r="R190" s="38">
        <v>56.6</v>
      </c>
      <c r="S190" s="38">
        <v>4.91</v>
      </c>
      <c r="T190" s="38">
        <v>1.3</v>
      </c>
      <c r="U190" s="38">
        <v>113.5</v>
      </c>
      <c r="V190" s="38">
        <v>6.6</v>
      </c>
      <c r="W190" s="36">
        <f t="shared" si="34"/>
        <v>1793.4639999999999</v>
      </c>
      <c r="X190" s="36">
        <f t="shared" si="35"/>
        <v>29.381119999999999</v>
      </c>
      <c r="Y190" s="36">
        <f t="shared" si="36"/>
        <v>13.2646</v>
      </c>
      <c r="Z190" s="36">
        <f t="shared" si="37"/>
        <v>16.094809999999999</v>
      </c>
      <c r="AA190" s="36">
        <f t="shared" si="38"/>
        <v>43.914060000000006</v>
      </c>
      <c r="AB190" s="36">
        <f t="shared" si="39"/>
        <v>5.1776599999999995</v>
      </c>
      <c r="AC190" s="36">
        <f t="shared" si="40"/>
        <v>1141.1344000000001</v>
      </c>
      <c r="AD190" s="36">
        <f t="shared" si="41"/>
        <v>1.000648</v>
      </c>
      <c r="AE190" s="36">
        <f t="shared" si="42"/>
        <v>467.72640000000007</v>
      </c>
      <c r="AF190" s="36">
        <f t="shared" si="43"/>
        <v>149.21269999999998</v>
      </c>
      <c r="AG190" s="36">
        <f t="shared" si="44"/>
        <v>65.633359999999996</v>
      </c>
      <c r="AH190" s="36">
        <f t="shared" si="45"/>
        <v>5.7751419999999998</v>
      </c>
      <c r="AI190" s="36">
        <f t="shared" si="46"/>
        <v>1.4847299999999999</v>
      </c>
      <c r="AJ190" s="36">
        <f t="shared" si="47"/>
        <v>144.13365000000002</v>
      </c>
      <c r="AK190" s="36">
        <f t="shared" si="48"/>
        <v>7.5154199999999998</v>
      </c>
      <c r="AL190" s="83">
        <f t="shared" si="49"/>
        <v>1054.2785000000001</v>
      </c>
      <c r="AM190" s="84">
        <f t="shared" si="50"/>
        <v>3884.9127000000008</v>
      </c>
    </row>
    <row r="191" spans="1:43" x14ac:dyDescent="0.2">
      <c r="A191" s="43" t="s">
        <v>280</v>
      </c>
      <c r="B191" s="44">
        <v>38</v>
      </c>
      <c r="C191" s="44">
        <v>39</v>
      </c>
      <c r="D191" s="45" t="s">
        <v>326</v>
      </c>
      <c r="E191" s="45" t="s">
        <v>77</v>
      </c>
      <c r="F191" s="36">
        <v>990046</v>
      </c>
      <c r="G191" s="38">
        <v>3320</v>
      </c>
      <c r="H191" s="38">
        <v>29.7</v>
      </c>
      <c r="I191" s="38">
        <v>12.15</v>
      </c>
      <c r="J191" s="38">
        <v>19.2</v>
      </c>
      <c r="K191" s="38">
        <v>49.7</v>
      </c>
      <c r="L191" s="38">
        <v>5.23</v>
      </c>
      <c r="M191" s="38">
        <v>2510</v>
      </c>
      <c r="N191" s="38">
        <v>0.85</v>
      </c>
      <c r="O191" s="38">
        <v>518</v>
      </c>
      <c r="P191" s="38">
        <v>813</v>
      </c>
      <c r="Q191" s="38">
        <v>269</v>
      </c>
      <c r="R191" s="38">
        <v>91.4</v>
      </c>
      <c r="S191" s="38">
        <v>6.31</v>
      </c>
      <c r="T191" s="38">
        <v>1.64</v>
      </c>
      <c r="U191" s="38">
        <v>130.5</v>
      </c>
      <c r="V191" s="38">
        <v>7.66</v>
      </c>
      <c r="W191" s="36">
        <f t="shared" si="34"/>
        <v>4078.288</v>
      </c>
      <c r="X191" s="36">
        <f t="shared" si="35"/>
        <v>34.086689999999997</v>
      </c>
      <c r="Y191" s="36">
        <f t="shared" si="36"/>
        <v>13.893525</v>
      </c>
      <c r="Z191" s="36">
        <f t="shared" si="37"/>
        <v>22.231679999999997</v>
      </c>
      <c r="AA191" s="36">
        <f t="shared" si="38"/>
        <v>57.284220000000005</v>
      </c>
      <c r="AB191" s="36">
        <f t="shared" si="39"/>
        <v>5.9909650000000001</v>
      </c>
      <c r="AC191" s="36">
        <f t="shared" si="40"/>
        <v>2943.7280000000001</v>
      </c>
      <c r="AD191" s="36">
        <f t="shared" si="41"/>
        <v>0.96653499999999992</v>
      </c>
      <c r="AE191" s="36">
        <f t="shared" si="42"/>
        <v>948.28320000000008</v>
      </c>
      <c r="AF191" s="36">
        <f t="shared" si="43"/>
        <v>325.00579999999997</v>
      </c>
      <c r="AG191" s="36">
        <f t="shared" si="44"/>
        <v>105.98744000000001</v>
      </c>
      <c r="AH191" s="36">
        <f t="shared" si="45"/>
        <v>7.4218219999999988</v>
      </c>
      <c r="AI191" s="36">
        <f t="shared" si="46"/>
        <v>1.8730439999999997</v>
      </c>
      <c r="AJ191" s="36">
        <f t="shared" si="47"/>
        <v>165.72194999999999</v>
      </c>
      <c r="AK191" s="36">
        <f t="shared" si="48"/>
        <v>8.7224420000000009</v>
      </c>
      <c r="AL191" s="83">
        <f t="shared" si="49"/>
        <v>740.99900000000002</v>
      </c>
      <c r="AM191" s="84">
        <f t="shared" si="50"/>
        <v>8719.485313000001</v>
      </c>
    </row>
    <row r="192" spans="1:43" x14ac:dyDescent="0.2">
      <c r="A192" s="43" t="s">
        <v>280</v>
      </c>
      <c r="B192" s="44">
        <v>39</v>
      </c>
      <c r="C192" s="44">
        <v>40</v>
      </c>
      <c r="D192" s="45" t="s">
        <v>327</v>
      </c>
      <c r="E192" s="45" t="s">
        <v>77</v>
      </c>
      <c r="F192" s="36">
        <v>990046</v>
      </c>
      <c r="G192" s="38">
        <v>1795</v>
      </c>
      <c r="H192" s="38">
        <v>26.6</v>
      </c>
      <c r="I192" s="38">
        <v>12.4</v>
      </c>
      <c r="J192" s="38">
        <v>13.35</v>
      </c>
      <c r="K192" s="38">
        <v>34.9</v>
      </c>
      <c r="L192" s="38">
        <v>4.7300000000000004</v>
      </c>
      <c r="M192" s="38">
        <v>1280</v>
      </c>
      <c r="N192" s="38">
        <v>1.1599999999999999</v>
      </c>
      <c r="O192" s="38">
        <v>459</v>
      </c>
      <c r="P192" s="38">
        <v>468</v>
      </c>
      <c r="Q192" s="38">
        <v>144</v>
      </c>
      <c r="R192" s="38">
        <v>56.3</v>
      </c>
      <c r="S192" s="38">
        <v>4.99</v>
      </c>
      <c r="T192" s="38">
        <v>1.56</v>
      </c>
      <c r="U192" s="38">
        <v>125</v>
      </c>
      <c r="V192" s="38">
        <v>8.2200000000000006</v>
      </c>
      <c r="W192" s="36">
        <f t="shared" si="34"/>
        <v>2204.9780000000001</v>
      </c>
      <c r="X192" s="36">
        <f t="shared" si="35"/>
        <v>30.52882</v>
      </c>
      <c r="Y192" s="36">
        <f t="shared" si="36"/>
        <v>14.179399999999999</v>
      </c>
      <c r="Z192" s="36">
        <f t="shared" si="37"/>
        <v>15.457964999999998</v>
      </c>
      <c r="AA192" s="36">
        <f t="shared" si="38"/>
        <v>40.225740000000002</v>
      </c>
      <c r="AB192" s="36">
        <f t="shared" si="39"/>
        <v>5.418215</v>
      </c>
      <c r="AC192" s="36">
        <f t="shared" si="40"/>
        <v>1501.1840000000002</v>
      </c>
      <c r="AD192" s="36">
        <f t="shared" si="41"/>
        <v>1.3190359999999999</v>
      </c>
      <c r="AE192" s="36">
        <f t="shared" si="42"/>
        <v>545.87520000000006</v>
      </c>
      <c r="AF192" s="36">
        <f t="shared" si="43"/>
        <v>173.98079999999999</v>
      </c>
      <c r="AG192" s="36">
        <f t="shared" si="44"/>
        <v>65.285479999999993</v>
      </c>
      <c r="AH192" s="36">
        <f t="shared" si="45"/>
        <v>5.8692380000000002</v>
      </c>
      <c r="AI192" s="36">
        <f t="shared" si="46"/>
        <v>1.7816759999999998</v>
      </c>
      <c r="AJ192" s="36">
        <f t="shared" si="47"/>
        <v>158.73750000000001</v>
      </c>
      <c r="AK192" s="36">
        <f t="shared" si="48"/>
        <v>9.3601140000000012</v>
      </c>
      <c r="AL192" s="83">
        <f t="shared" si="49"/>
        <v>656.59950000000003</v>
      </c>
      <c r="AM192" s="84">
        <f t="shared" si="50"/>
        <v>4774.181184</v>
      </c>
    </row>
    <row r="193" spans="1:43" x14ac:dyDescent="0.2">
      <c r="A193" s="43" t="s">
        <v>280</v>
      </c>
      <c r="B193" s="44">
        <v>40</v>
      </c>
      <c r="C193" s="44">
        <v>41</v>
      </c>
      <c r="D193" s="45" t="s">
        <v>328</v>
      </c>
      <c r="E193" s="45" t="s">
        <v>77</v>
      </c>
      <c r="F193" s="36">
        <v>990046</v>
      </c>
      <c r="G193" s="40">
        <v>12700</v>
      </c>
      <c r="H193" s="38">
        <v>99.3</v>
      </c>
      <c r="I193" s="38">
        <v>40.299999999999997</v>
      </c>
      <c r="J193" s="38">
        <v>66</v>
      </c>
      <c r="K193" s="38">
        <v>162.5</v>
      </c>
      <c r="L193" s="38">
        <v>16.8</v>
      </c>
      <c r="M193" s="38">
        <v>9880</v>
      </c>
      <c r="N193" s="38">
        <v>2.2799999999999998</v>
      </c>
      <c r="O193" s="38">
        <v>1205</v>
      </c>
      <c r="P193" s="38">
        <v>2880</v>
      </c>
      <c r="Q193" s="39">
        <v>1015</v>
      </c>
      <c r="R193" s="38">
        <v>295</v>
      </c>
      <c r="S193" s="38">
        <v>20.9</v>
      </c>
      <c r="T193" s="38">
        <v>4.32</v>
      </c>
      <c r="U193" s="38">
        <v>406</v>
      </c>
      <c r="V193" s="38">
        <v>18.899999999999999</v>
      </c>
      <c r="W193" s="36">
        <f t="shared" si="34"/>
        <v>15600.679999999998</v>
      </c>
      <c r="X193" s="36">
        <f t="shared" si="35"/>
        <v>113.96660999999999</v>
      </c>
      <c r="Y193" s="36">
        <f t="shared" si="36"/>
        <v>46.083049999999993</v>
      </c>
      <c r="Z193" s="36">
        <f t="shared" si="37"/>
        <v>76.421399999999991</v>
      </c>
      <c r="AA193" s="36">
        <f t="shared" si="38"/>
        <v>187.29750000000001</v>
      </c>
      <c r="AB193" s="36">
        <f t="shared" si="39"/>
        <v>19.244399999999999</v>
      </c>
      <c r="AC193" s="36">
        <f t="shared" si="40"/>
        <v>11587.264000000001</v>
      </c>
      <c r="AD193" s="36">
        <f t="shared" si="41"/>
        <v>2.5925879999999997</v>
      </c>
      <c r="AE193" s="36">
        <f t="shared" si="42"/>
        <v>3359.2320000000004</v>
      </c>
      <c r="AF193" s="36">
        <f t="shared" si="43"/>
        <v>1226.3229999999999</v>
      </c>
      <c r="AG193" s="36">
        <f t="shared" si="44"/>
        <v>342.08199999999999</v>
      </c>
      <c r="AH193" s="36">
        <f t="shared" si="45"/>
        <v>24.582579999999997</v>
      </c>
      <c r="AI193" s="36">
        <f t="shared" si="46"/>
        <v>4.933872</v>
      </c>
      <c r="AJ193" s="36">
        <f t="shared" si="47"/>
        <v>515.57939999999996</v>
      </c>
      <c r="AK193" s="36">
        <f t="shared" si="48"/>
        <v>21.521429999999999</v>
      </c>
      <c r="AL193" s="83">
        <f t="shared" si="49"/>
        <v>1723.7525000000001</v>
      </c>
      <c r="AM193" s="84">
        <f t="shared" si="50"/>
        <v>33127.803829999997</v>
      </c>
    </row>
    <row r="194" spans="1:43" x14ac:dyDescent="0.2">
      <c r="A194" s="43" t="s">
        <v>280</v>
      </c>
      <c r="B194" s="44">
        <v>41</v>
      </c>
      <c r="C194" s="44">
        <v>42</v>
      </c>
      <c r="D194" s="45" t="s">
        <v>329</v>
      </c>
      <c r="E194" s="45" t="s">
        <v>77</v>
      </c>
      <c r="F194" s="36">
        <v>990046</v>
      </c>
      <c r="G194" s="38">
        <v>7430</v>
      </c>
      <c r="H194" s="38">
        <v>96.9</v>
      </c>
      <c r="I194" s="38">
        <v>35.299999999999997</v>
      </c>
      <c r="J194" s="38">
        <v>62.6</v>
      </c>
      <c r="K194" s="38">
        <v>163</v>
      </c>
      <c r="L194" s="38">
        <v>16.3</v>
      </c>
      <c r="M194" s="38">
        <v>4640</v>
      </c>
      <c r="N194" s="38">
        <v>1.88</v>
      </c>
      <c r="O194" s="38">
        <v>1540</v>
      </c>
      <c r="P194" s="38">
        <v>2270</v>
      </c>
      <c r="Q194" s="38">
        <v>655</v>
      </c>
      <c r="R194" s="38">
        <v>289</v>
      </c>
      <c r="S194" s="38">
        <v>20</v>
      </c>
      <c r="T194" s="38">
        <v>3.69</v>
      </c>
      <c r="U194" s="38">
        <v>389</v>
      </c>
      <c r="V194" s="38">
        <v>16.850000000000001</v>
      </c>
      <c r="W194" s="36">
        <f t="shared" si="34"/>
        <v>9127.0119999999988</v>
      </c>
      <c r="X194" s="36">
        <f t="shared" si="35"/>
        <v>111.21213</v>
      </c>
      <c r="Y194" s="36">
        <f t="shared" si="36"/>
        <v>40.365549999999992</v>
      </c>
      <c r="Z194" s="36">
        <f t="shared" si="37"/>
        <v>72.484539999999996</v>
      </c>
      <c r="AA194" s="36">
        <f t="shared" si="38"/>
        <v>187.87380000000002</v>
      </c>
      <c r="AB194" s="36">
        <f t="shared" si="39"/>
        <v>18.67165</v>
      </c>
      <c r="AC194" s="36">
        <f t="shared" si="40"/>
        <v>5441.7920000000004</v>
      </c>
      <c r="AD194" s="36">
        <f t="shared" si="41"/>
        <v>2.1377479999999998</v>
      </c>
      <c r="AE194" s="36">
        <f t="shared" si="42"/>
        <v>2647.7280000000001</v>
      </c>
      <c r="AF194" s="36">
        <f t="shared" si="43"/>
        <v>791.37099999999998</v>
      </c>
      <c r="AG194" s="36">
        <f t="shared" si="44"/>
        <v>335.12439999999998</v>
      </c>
      <c r="AH194" s="36">
        <f t="shared" si="45"/>
        <v>23.523999999999997</v>
      </c>
      <c r="AI194" s="36">
        <f t="shared" si="46"/>
        <v>4.2143489999999995</v>
      </c>
      <c r="AJ194" s="36">
        <f t="shared" si="47"/>
        <v>493.99110000000002</v>
      </c>
      <c r="AK194" s="36">
        <f t="shared" si="48"/>
        <v>19.187095000000003</v>
      </c>
      <c r="AL194" s="83">
        <f t="shared" si="49"/>
        <v>2202.9700000000003</v>
      </c>
      <c r="AM194" s="84">
        <f t="shared" si="50"/>
        <v>19316.689362000001</v>
      </c>
    </row>
    <row r="195" spans="1:43" x14ac:dyDescent="0.2">
      <c r="A195" s="43" t="s">
        <v>280</v>
      </c>
      <c r="B195" s="44">
        <v>42</v>
      </c>
      <c r="C195" s="44">
        <v>43</v>
      </c>
      <c r="D195" s="45" t="s">
        <v>330</v>
      </c>
      <c r="E195" s="45" t="s">
        <v>77</v>
      </c>
      <c r="F195" s="36">
        <v>990046</v>
      </c>
      <c r="G195" s="38">
        <v>4550</v>
      </c>
      <c r="H195" s="38">
        <v>75.099999999999994</v>
      </c>
      <c r="I195" s="38">
        <v>27.7</v>
      </c>
      <c r="J195" s="38">
        <v>47.5</v>
      </c>
      <c r="K195" s="38">
        <v>118</v>
      </c>
      <c r="L195" s="38">
        <v>12.35</v>
      </c>
      <c r="M195" s="38">
        <v>2650</v>
      </c>
      <c r="N195" s="38">
        <v>1.54</v>
      </c>
      <c r="O195" s="38">
        <v>876</v>
      </c>
      <c r="P195" s="38">
        <v>1495</v>
      </c>
      <c r="Q195" s="38">
        <v>433</v>
      </c>
      <c r="R195" s="38">
        <v>206</v>
      </c>
      <c r="S195" s="38">
        <v>14.55</v>
      </c>
      <c r="T195" s="38">
        <v>2.93</v>
      </c>
      <c r="U195" s="38">
        <v>311</v>
      </c>
      <c r="V195" s="38">
        <v>12.1</v>
      </c>
      <c r="W195" s="36">
        <f t="shared" ref="W195:W258" si="51">1.2284*G195</f>
        <v>5589.2199999999993</v>
      </c>
      <c r="X195" s="36">
        <f t="shared" ref="X195:X258" si="52">1.1477*H195</f>
        <v>86.192269999999994</v>
      </c>
      <c r="Y195" s="36">
        <f t="shared" ref="Y195:Y258" si="53">1.1435*I195</f>
        <v>31.674949999999999</v>
      </c>
      <c r="Z195" s="36">
        <f t="shared" ref="Z195:Z258" si="54">1.1579*J195</f>
        <v>55.000249999999994</v>
      </c>
      <c r="AA195" s="36">
        <f t="shared" ref="AA195:AA258" si="55">1.1526*K195</f>
        <v>136.0068</v>
      </c>
      <c r="AB195" s="36">
        <f t="shared" ref="AB195:AB258" si="56">1.1455*L195</f>
        <v>14.146925</v>
      </c>
      <c r="AC195" s="36">
        <f t="shared" ref="AC195:AC258" si="57">1.1728*M195</f>
        <v>3107.92</v>
      </c>
      <c r="AD195" s="36">
        <f t="shared" ref="AD195:AD258" si="58">1.1371*N195</f>
        <v>1.751134</v>
      </c>
      <c r="AE195" s="36">
        <f t="shared" ref="AE195:AE258" si="59">1.1664*P195</f>
        <v>1743.7680000000003</v>
      </c>
      <c r="AF195" s="36">
        <f t="shared" ref="AF195:AF258" si="60">1.2082*Q195</f>
        <v>523.15059999999994</v>
      </c>
      <c r="AG195" s="36">
        <f t="shared" ref="AG195:AG258" si="61">1.1596*R195</f>
        <v>238.8776</v>
      </c>
      <c r="AH195" s="36">
        <f t="shared" ref="AH195:AH258" si="62">1.1762*S195</f>
        <v>17.113710000000001</v>
      </c>
      <c r="AI195" s="36">
        <f t="shared" ref="AI195:AI258" si="63">1.1421*T195</f>
        <v>3.3463529999999997</v>
      </c>
      <c r="AJ195" s="36">
        <f t="shared" ref="AJ195:AJ258" si="64">1.2699*U195</f>
        <v>394.93889999999999</v>
      </c>
      <c r="AK195" s="36">
        <f t="shared" ref="AK195:AK258" si="65">1.1387*V195</f>
        <v>13.778270000000001</v>
      </c>
      <c r="AL195" s="83">
        <f t="shared" ref="AL195:AL258" si="66">1.4305*O195</f>
        <v>1253.1180000000002</v>
      </c>
      <c r="AM195" s="84">
        <f t="shared" ref="AM195:AM258" si="67">SUM(W195:AK195)</f>
        <v>11956.885762</v>
      </c>
    </row>
    <row r="196" spans="1:43" x14ac:dyDescent="0.2">
      <c r="A196" s="43" t="s">
        <v>280</v>
      </c>
      <c r="B196" s="44">
        <v>43</v>
      </c>
      <c r="C196" s="44">
        <v>44</v>
      </c>
      <c r="D196" s="45" t="s">
        <v>331</v>
      </c>
      <c r="E196" s="45" t="s">
        <v>77</v>
      </c>
      <c r="F196" s="36">
        <v>990046</v>
      </c>
      <c r="G196" s="38">
        <v>5250</v>
      </c>
      <c r="H196" s="38">
        <v>58</v>
      </c>
      <c r="I196" s="38">
        <v>22.9</v>
      </c>
      <c r="J196" s="38">
        <v>39.799999999999997</v>
      </c>
      <c r="K196" s="38">
        <v>96.2</v>
      </c>
      <c r="L196" s="38">
        <v>10.15</v>
      </c>
      <c r="M196" s="38">
        <v>3240</v>
      </c>
      <c r="N196" s="38">
        <v>1.5</v>
      </c>
      <c r="O196" s="38">
        <v>1335</v>
      </c>
      <c r="P196" s="38">
        <v>1535</v>
      </c>
      <c r="Q196" s="38">
        <v>462</v>
      </c>
      <c r="R196" s="38">
        <v>182</v>
      </c>
      <c r="S196" s="38">
        <v>11.9</v>
      </c>
      <c r="T196" s="38">
        <v>2.4700000000000002</v>
      </c>
      <c r="U196" s="38">
        <v>253</v>
      </c>
      <c r="V196" s="38">
        <v>11</v>
      </c>
      <c r="W196" s="36">
        <f t="shared" si="51"/>
        <v>6449.0999999999995</v>
      </c>
      <c r="X196" s="36">
        <f t="shared" si="52"/>
        <v>66.566599999999994</v>
      </c>
      <c r="Y196" s="36">
        <f t="shared" si="53"/>
        <v>26.186149999999998</v>
      </c>
      <c r="Z196" s="36">
        <f t="shared" si="54"/>
        <v>46.084419999999994</v>
      </c>
      <c r="AA196" s="36">
        <f t="shared" si="55"/>
        <v>110.88012000000001</v>
      </c>
      <c r="AB196" s="36">
        <f t="shared" si="56"/>
        <v>11.626825</v>
      </c>
      <c r="AC196" s="36">
        <f t="shared" si="57"/>
        <v>3799.8720000000003</v>
      </c>
      <c r="AD196" s="36">
        <f t="shared" si="58"/>
        <v>1.7056499999999999</v>
      </c>
      <c r="AE196" s="36">
        <f t="shared" si="59"/>
        <v>1790.4240000000002</v>
      </c>
      <c r="AF196" s="36">
        <f t="shared" si="60"/>
        <v>558.1884</v>
      </c>
      <c r="AG196" s="36">
        <f t="shared" si="61"/>
        <v>211.0472</v>
      </c>
      <c r="AH196" s="36">
        <f t="shared" si="62"/>
        <v>13.996779999999999</v>
      </c>
      <c r="AI196" s="36">
        <f t="shared" si="63"/>
        <v>2.8209870000000001</v>
      </c>
      <c r="AJ196" s="36">
        <f t="shared" si="64"/>
        <v>321.28469999999999</v>
      </c>
      <c r="AK196" s="36">
        <f t="shared" si="65"/>
        <v>12.525700000000001</v>
      </c>
      <c r="AL196" s="83">
        <f t="shared" si="66"/>
        <v>1909.7175000000002</v>
      </c>
      <c r="AM196" s="84">
        <f t="shared" si="67"/>
        <v>13422.309532000003</v>
      </c>
    </row>
    <row r="197" spans="1:43" x14ac:dyDescent="0.2">
      <c r="A197" s="43" t="s">
        <v>280</v>
      </c>
      <c r="B197" s="44">
        <v>44</v>
      </c>
      <c r="C197" s="44">
        <v>45</v>
      </c>
      <c r="D197" s="45" t="s">
        <v>332</v>
      </c>
      <c r="E197" s="45" t="s">
        <v>77</v>
      </c>
      <c r="F197" s="36">
        <v>990046</v>
      </c>
      <c r="G197" s="38">
        <v>9130</v>
      </c>
      <c r="H197" s="38">
        <v>130</v>
      </c>
      <c r="I197" s="38">
        <v>53.1</v>
      </c>
      <c r="J197" s="38">
        <v>75.599999999999994</v>
      </c>
      <c r="K197" s="38">
        <v>195</v>
      </c>
      <c r="L197" s="38">
        <v>22.9</v>
      </c>
      <c r="M197" s="38">
        <v>5540</v>
      </c>
      <c r="N197" s="38">
        <v>3.37</v>
      </c>
      <c r="O197" s="39">
        <v>3450</v>
      </c>
      <c r="P197" s="38">
        <v>2620</v>
      </c>
      <c r="Q197" s="38">
        <v>852</v>
      </c>
      <c r="R197" s="38">
        <v>314</v>
      </c>
      <c r="S197" s="38">
        <v>25.9</v>
      </c>
      <c r="T197" s="38">
        <v>6.14</v>
      </c>
      <c r="U197" s="38">
        <v>572</v>
      </c>
      <c r="V197" s="38">
        <v>31.4</v>
      </c>
      <c r="W197" s="36">
        <f t="shared" si="51"/>
        <v>11215.291999999999</v>
      </c>
      <c r="X197" s="36">
        <f t="shared" si="52"/>
        <v>149.20099999999999</v>
      </c>
      <c r="Y197" s="36">
        <f t="shared" si="53"/>
        <v>60.719850000000001</v>
      </c>
      <c r="Z197" s="36">
        <f t="shared" si="54"/>
        <v>87.537239999999983</v>
      </c>
      <c r="AA197" s="36">
        <f t="shared" si="55"/>
        <v>224.75700000000001</v>
      </c>
      <c r="AB197" s="36">
        <f t="shared" si="56"/>
        <v>26.231949999999998</v>
      </c>
      <c r="AC197" s="36">
        <f t="shared" si="57"/>
        <v>6497.3120000000008</v>
      </c>
      <c r="AD197" s="36">
        <f t="shared" si="58"/>
        <v>3.8320270000000001</v>
      </c>
      <c r="AE197" s="36">
        <f t="shared" si="59"/>
        <v>3055.9680000000003</v>
      </c>
      <c r="AF197" s="36">
        <f t="shared" si="60"/>
        <v>1029.3863999999999</v>
      </c>
      <c r="AG197" s="36">
        <f t="shared" si="61"/>
        <v>364.11439999999999</v>
      </c>
      <c r="AH197" s="36">
        <f t="shared" si="62"/>
        <v>30.463579999999997</v>
      </c>
      <c r="AI197" s="36">
        <f t="shared" si="63"/>
        <v>7.0124939999999993</v>
      </c>
      <c r="AJ197" s="36">
        <f t="shared" si="64"/>
        <v>726.38279999999997</v>
      </c>
      <c r="AK197" s="36">
        <f t="shared" si="65"/>
        <v>35.755180000000003</v>
      </c>
      <c r="AL197" s="83">
        <f t="shared" si="66"/>
        <v>4935.2250000000004</v>
      </c>
      <c r="AM197" s="84">
        <f t="shared" si="67"/>
        <v>23513.965920999995</v>
      </c>
    </row>
    <row r="198" spans="1:43" x14ac:dyDescent="0.2">
      <c r="A198" s="43" t="s">
        <v>280</v>
      </c>
      <c r="B198" s="44">
        <v>45</v>
      </c>
      <c r="C198" s="44">
        <v>46</v>
      </c>
      <c r="D198" s="45" t="s">
        <v>334</v>
      </c>
      <c r="E198" s="45" t="s">
        <v>77</v>
      </c>
      <c r="F198" s="36">
        <v>990046</v>
      </c>
      <c r="G198" s="38">
        <v>6670</v>
      </c>
      <c r="H198" s="38">
        <v>92.6</v>
      </c>
      <c r="I198" s="38">
        <v>34.4</v>
      </c>
      <c r="J198" s="38">
        <v>59.7</v>
      </c>
      <c r="K198" s="38">
        <v>146.5</v>
      </c>
      <c r="L198" s="38">
        <v>15.55</v>
      </c>
      <c r="M198" s="38">
        <v>3950</v>
      </c>
      <c r="N198" s="38">
        <v>2</v>
      </c>
      <c r="O198" s="38">
        <v>1245</v>
      </c>
      <c r="P198" s="38">
        <v>2000</v>
      </c>
      <c r="Q198" s="38">
        <v>659</v>
      </c>
      <c r="R198" s="38">
        <v>243</v>
      </c>
      <c r="S198" s="38">
        <v>19.100000000000001</v>
      </c>
      <c r="T198" s="38">
        <v>4.13</v>
      </c>
      <c r="U198" s="38">
        <v>387</v>
      </c>
      <c r="V198" s="38">
        <v>18.3</v>
      </c>
      <c r="W198" s="36">
        <f t="shared" si="51"/>
        <v>8193.4279999999999</v>
      </c>
      <c r="X198" s="36">
        <f t="shared" si="52"/>
        <v>106.27701999999999</v>
      </c>
      <c r="Y198" s="36">
        <f t="shared" si="53"/>
        <v>39.336399999999998</v>
      </c>
      <c r="Z198" s="36">
        <f t="shared" si="54"/>
        <v>69.126630000000006</v>
      </c>
      <c r="AA198" s="36">
        <f t="shared" si="55"/>
        <v>168.85590000000002</v>
      </c>
      <c r="AB198" s="36">
        <f t="shared" si="56"/>
        <v>17.812525000000001</v>
      </c>
      <c r="AC198" s="36">
        <f t="shared" si="57"/>
        <v>4632.5600000000004</v>
      </c>
      <c r="AD198" s="36">
        <f t="shared" si="58"/>
        <v>2.2742</v>
      </c>
      <c r="AE198" s="36">
        <f t="shared" si="59"/>
        <v>2332.8000000000002</v>
      </c>
      <c r="AF198" s="36">
        <f t="shared" si="60"/>
        <v>796.2038</v>
      </c>
      <c r="AG198" s="36">
        <f t="shared" si="61"/>
        <v>281.78280000000001</v>
      </c>
      <c r="AH198" s="36">
        <f t="shared" si="62"/>
        <v>22.465420000000002</v>
      </c>
      <c r="AI198" s="36">
        <f t="shared" si="63"/>
        <v>4.7168729999999996</v>
      </c>
      <c r="AJ198" s="36">
        <f t="shared" si="64"/>
        <v>491.4513</v>
      </c>
      <c r="AK198" s="36">
        <f t="shared" si="65"/>
        <v>20.83821</v>
      </c>
      <c r="AL198" s="83">
        <f t="shared" si="66"/>
        <v>1780.9725000000001</v>
      </c>
      <c r="AM198" s="84">
        <f t="shared" si="67"/>
        <v>17179.929078000005</v>
      </c>
    </row>
    <row r="199" spans="1:43" x14ac:dyDescent="0.2">
      <c r="A199" s="43" t="s">
        <v>280</v>
      </c>
      <c r="B199" s="44">
        <v>46</v>
      </c>
      <c r="C199" s="44">
        <v>47</v>
      </c>
      <c r="D199" s="45" t="s">
        <v>335</v>
      </c>
      <c r="E199" s="45" t="s">
        <v>77</v>
      </c>
      <c r="F199" s="36">
        <v>990046</v>
      </c>
      <c r="G199" s="38">
        <v>2160</v>
      </c>
      <c r="H199" s="38">
        <v>28.1</v>
      </c>
      <c r="I199" s="38">
        <v>11.6</v>
      </c>
      <c r="J199" s="38">
        <v>17.649999999999999</v>
      </c>
      <c r="K199" s="38">
        <v>44.9</v>
      </c>
      <c r="L199" s="38">
        <v>5.03</v>
      </c>
      <c r="M199" s="38">
        <v>1290</v>
      </c>
      <c r="N199" s="38">
        <v>0.63</v>
      </c>
      <c r="O199" s="38">
        <v>1655</v>
      </c>
      <c r="P199" s="38">
        <v>644</v>
      </c>
      <c r="Q199" s="38">
        <v>195</v>
      </c>
      <c r="R199" s="38">
        <v>74.8</v>
      </c>
      <c r="S199" s="38">
        <v>5.63</v>
      </c>
      <c r="T199" s="38">
        <v>1.45</v>
      </c>
      <c r="U199" s="38">
        <v>118.5</v>
      </c>
      <c r="V199" s="38">
        <v>6.55</v>
      </c>
      <c r="W199" s="36">
        <f t="shared" si="51"/>
        <v>2653.3440000000001</v>
      </c>
      <c r="X199" s="36">
        <f t="shared" si="52"/>
        <v>32.250369999999997</v>
      </c>
      <c r="Y199" s="36">
        <f t="shared" si="53"/>
        <v>13.2646</v>
      </c>
      <c r="Z199" s="36">
        <f t="shared" si="54"/>
        <v>20.436934999999998</v>
      </c>
      <c r="AA199" s="36">
        <f t="shared" si="55"/>
        <v>51.751739999999998</v>
      </c>
      <c r="AB199" s="36">
        <f t="shared" si="56"/>
        <v>5.7618650000000002</v>
      </c>
      <c r="AC199" s="36">
        <f t="shared" si="57"/>
        <v>1512.912</v>
      </c>
      <c r="AD199" s="36">
        <f t="shared" si="58"/>
        <v>0.71637300000000004</v>
      </c>
      <c r="AE199" s="36">
        <f t="shared" si="59"/>
        <v>751.16160000000002</v>
      </c>
      <c r="AF199" s="36">
        <f t="shared" si="60"/>
        <v>235.59899999999999</v>
      </c>
      <c r="AG199" s="36">
        <f t="shared" si="61"/>
        <v>86.738079999999997</v>
      </c>
      <c r="AH199" s="36">
        <f t="shared" si="62"/>
        <v>6.6220059999999989</v>
      </c>
      <c r="AI199" s="36">
        <f t="shared" si="63"/>
        <v>1.6560449999999998</v>
      </c>
      <c r="AJ199" s="36">
        <f t="shared" si="64"/>
        <v>150.48314999999999</v>
      </c>
      <c r="AK199" s="36">
        <f t="shared" si="65"/>
        <v>7.4584850000000005</v>
      </c>
      <c r="AL199" s="83">
        <f t="shared" si="66"/>
        <v>2367.4775</v>
      </c>
      <c r="AM199" s="84">
        <f t="shared" si="67"/>
        <v>5530.1562490000006</v>
      </c>
    </row>
    <row r="200" spans="1:43" x14ac:dyDescent="0.2">
      <c r="A200" s="43" t="s">
        <v>280</v>
      </c>
      <c r="B200" s="44">
        <v>47</v>
      </c>
      <c r="C200" s="44">
        <v>48</v>
      </c>
      <c r="D200" s="45" t="s">
        <v>336</v>
      </c>
      <c r="E200" s="45" t="s">
        <v>77</v>
      </c>
      <c r="F200" s="36">
        <v>990046</v>
      </c>
      <c r="G200" s="39">
        <v>15750</v>
      </c>
      <c r="H200" s="38">
        <v>107</v>
      </c>
      <c r="I200" s="38">
        <v>48.8</v>
      </c>
      <c r="J200" s="38">
        <v>77.7</v>
      </c>
      <c r="K200" s="38">
        <v>174.5</v>
      </c>
      <c r="L200" s="38">
        <v>19.05</v>
      </c>
      <c r="M200" s="39">
        <v>11350</v>
      </c>
      <c r="N200" s="38">
        <v>3.67</v>
      </c>
      <c r="O200" s="38">
        <v>2030</v>
      </c>
      <c r="P200" s="38">
        <v>3830</v>
      </c>
      <c r="Q200" s="39">
        <v>1295</v>
      </c>
      <c r="R200" s="38">
        <v>328</v>
      </c>
      <c r="S200" s="38">
        <v>21</v>
      </c>
      <c r="T200" s="38">
        <v>5.8</v>
      </c>
      <c r="U200" s="38">
        <v>451</v>
      </c>
      <c r="V200" s="38">
        <v>30</v>
      </c>
      <c r="W200" s="36">
        <f t="shared" si="51"/>
        <v>19347.3</v>
      </c>
      <c r="X200" s="36">
        <f t="shared" si="52"/>
        <v>122.8039</v>
      </c>
      <c r="Y200" s="36">
        <f t="shared" si="53"/>
        <v>55.802799999999998</v>
      </c>
      <c r="Z200" s="36">
        <f t="shared" si="54"/>
        <v>89.968829999999997</v>
      </c>
      <c r="AA200" s="36">
        <f t="shared" si="55"/>
        <v>201.12870000000001</v>
      </c>
      <c r="AB200" s="36">
        <f t="shared" si="56"/>
        <v>21.821774999999999</v>
      </c>
      <c r="AC200" s="36">
        <f t="shared" si="57"/>
        <v>13311.28</v>
      </c>
      <c r="AD200" s="36">
        <f t="shared" si="58"/>
        <v>4.1731569999999998</v>
      </c>
      <c r="AE200" s="36">
        <f t="shared" si="59"/>
        <v>4467.3120000000008</v>
      </c>
      <c r="AF200" s="36">
        <f t="shared" si="60"/>
        <v>1564.6189999999999</v>
      </c>
      <c r="AG200" s="36">
        <f t="shared" si="61"/>
        <v>380.34879999999998</v>
      </c>
      <c r="AH200" s="36">
        <f t="shared" si="62"/>
        <v>24.700199999999999</v>
      </c>
      <c r="AI200" s="36">
        <f t="shared" si="63"/>
        <v>6.6241799999999991</v>
      </c>
      <c r="AJ200" s="36">
        <f t="shared" si="64"/>
        <v>572.72490000000005</v>
      </c>
      <c r="AK200" s="36">
        <f t="shared" si="65"/>
        <v>34.161000000000001</v>
      </c>
      <c r="AL200" s="89">
        <f t="shared" si="66"/>
        <v>2903.9150000000004</v>
      </c>
      <c r="AM200" s="90">
        <f t="shared" si="67"/>
        <v>40204.769241999995</v>
      </c>
    </row>
    <row r="201" spans="1:43" x14ac:dyDescent="0.2">
      <c r="A201" s="43" t="s">
        <v>280</v>
      </c>
      <c r="B201" s="44">
        <v>48</v>
      </c>
      <c r="C201" s="44">
        <v>49</v>
      </c>
      <c r="D201" s="45" t="s">
        <v>337</v>
      </c>
      <c r="E201" s="45" t="s">
        <v>77</v>
      </c>
      <c r="F201" s="36">
        <v>990046</v>
      </c>
      <c r="G201" s="39">
        <v>25400</v>
      </c>
      <c r="H201" s="38">
        <v>143</v>
      </c>
      <c r="I201" s="38">
        <v>50.3</v>
      </c>
      <c r="J201" s="38">
        <v>123.5</v>
      </c>
      <c r="K201" s="38">
        <v>278</v>
      </c>
      <c r="L201" s="38">
        <v>22.6</v>
      </c>
      <c r="M201" s="39">
        <v>19050</v>
      </c>
      <c r="N201" s="38">
        <v>2.89</v>
      </c>
      <c r="O201" s="39">
        <v>3740</v>
      </c>
      <c r="P201" s="38">
        <v>5770</v>
      </c>
      <c r="Q201" s="39">
        <v>2070</v>
      </c>
      <c r="R201" s="38">
        <v>509</v>
      </c>
      <c r="S201" s="38">
        <v>30.9</v>
      </c>
      <c r="T201" s="38">
        <v>5.1100000000000003</v>
      </c>
      <c r="U201" s="38">
        <v>528</v>
      </c>
      <c r="V201" s="38">
        <v>24.6</v>
      </c>
      <c r="W201" s="36">
        <f t="shared" si="51"/>
        <v>31201.359999999997</v>
      </c>
      <c r="X201" s="36">
        <f t="shared" si="52"/>
        <v>164.12109999999998</v>
      </c>
      <c r="Y201" s="36">
        <f t="shared" si="53"/>
        <v>57.518049999999995</v>
      </c>
      <c r="Z201" s="36">
        <f t="shared" si="54"/>
        <v>143.00064999999998</v>
      </c>
      <c r="AA201" s="36">
        <f t="shared" si="55"/>
        <v>320.4228</v>
      </c>
      <c r="AB201" s="36">
        <f t="shared" si="56"/>
        <v>25.888300000000001</v>
      </c>
      <c r="AC201" s="36">
        <f t="shared" si="57"/>
        <v>22341.84</v>
      </c>
      <c r="AD201" s="36">
        <f t="shared" si="58"/>
        <v>3.286219</v>
      </c>
      <c r="AE201" s="36">
        <f t="shared" si="59"/>
        <v>6730.1280000000006</v>
      </c>
      <c r="AF201" s="36">
        <f t="shared" si="60"/>
        <v>2500.9739999999997</v>
      </c>
      <c r="AG201" s="36">
        <f t="shared" si="61"/>
        <v>590.2364</v>
      </c>
      <c r="AH201" s="36">
        <f t="shared" si="62"/>
        <v>36.344579999999993</v>
      </c>
      <c r="AI201" s="36">
        <f t="shared" si="63"/>
        <v>5.836131</v>
      </c>
      <c r="AJ201" s="36">
        <f t="shared" si="64"/>
        <v>670.50720000000001</v>
      </c>
      <c r="AK201" s="36">
        <f t="shared" si="65"/>
        <v>28.012020000000003</v>
      </c>
      <c r="AL201" s="89">
        <f t="shared" si="66"/>
        <v>5350.0700000000006</v>
      </c>
      <c r="AM201" s="90">
        <f t="shared" si="67"/>
        <v>64819.475449999991</v>
      </c>
    </row>
    <row r="202" spans="1:43" x14ac:dyDescent="0.2">
      <c r="A202" s="43" t="s">
        <v>280</v>
      </c>
      <c r="B202" s="44">
        <v>49</v>
      </c>
      <c r="C202" s="44">
        <v>50</v>
      </c>
      <c r="D202" s="45" t="s">
        <v>338</v>
      </c>
      <c r="E202" s="45" t="s">
        <v>77</v>
      </c>
      <c r="F202" s="36">
        <v>990046</v>
      </c>
      <c r="G202" s="39">
        <v>19600</v>
      </c>
      <c r="H202" s="38">
        <v>142</v>
      </c>
      <c r="I202" s="38">
        <v>52</v>
      </c>
      <c r="J202" s="38">
        <v>96.2</v>
      </c>
      <c r="K202" s="38">
        <v>230</v>
      </c>
      <c r="L202" s="38">
        <v>22.8</v>
      </c>
      <c r="M202" s="39">
        <v>14650</v>
      </c>
      <c r="N202" s="38">
        <v>2.69</v>
      </c>
      <c r="O202" s="38">
        <v>2160</v>
      </c>
      <c r="P202" s="38">
        <v>4600</v>
      </c>
      <c r="Q202" s="39">
        <v>1575</v>
      </c>
      <c r="R202" s="38">
        <v>409</v>
      </c>
      <c r="S202" s="38">
        <v>29.1</v>
      </c>
      <c r="T202" s="38">
        <v>5.96</v>
      </c>
      <c r="U202" s="38">
        <v>560</v>
      </c>
      <c r="V202" s="38">
        <v>27.1</v>
      </c>
      <c r="W202" s="36">
        <f t="shared" si="51"/>
        <v>24076.639999999999</v>
      </c>
      <c r="X202" s="36">
        <f t="shared" si="52"/>
        <v>162.9734</v>
      </c>
      <c r="Y202" s="36">
        <f t="shared" si="53"/>
        <v>59.461999999999996</v>
      </c>
      <c r="Z202" s="36">
        <f t="shared" si="54"/>
        <v>111.38997999999999</v>
      </c>
      <c r="AA202" s="36">
        <f t="shared" si="55"/>
        <v>265.09800000000001</v>
      </c>
      <c r="AB202" s="36">
        <f t="shared" si="56"/>
        <v>26.1174</v>
      </c>
      <c r="AC202" s="36">
        <f t="shared" si="57"/>
        <v>17181.52</v>
      </c>
      <c r="AD202" s="36">
        <f t="shared" si="58"/>
        <v>3.058799</v>
      </c>
      <c r="AE202" s="36">
        <f t="shared" si="59"/>
        <v>5365.4400000000005</v>
      </c>
      <c r="AF202" s="36">
        <f t="shared" si="60"/>
        <v>1902.915</v>
      </c>
      <c r="AG202" s="36">
        <f t="shared" si="61"/>
        <v>474.27639999999997</v>
      </c>
      <c r="AH202" s="36">
        <f t="shared" si="62"/>
        <v>34.227420000000002</v>
      </c>
      <c r="AI202" s="36">
        <f t="shared" si="63"/>
        <v>6.8069159999999993</v>
      </c>
      <c r="AJ202" s="36">
        <f t="shared" si="64"/>
        <v>711.14400000000001</v>
      </c>
      <c r="AK202" s="36">
        <f t="shared" si="65"/>
        <v>30.858770000000003</v>
      </c>
      <c r="AL202" s="89">
        <f t="shared" si="66"/>
        <v>3089.88</v>
      </c>
      <c r="AM202" s="90">
        <f t="shared" si="67"/>
        <v>50411.928085000007</v>
      </c>
    </row>
    <row r="203" spans="1:43" x14ac:dyDescent="0.2">
      <c r="A203" s="43" t="s">
        <v>280</v>
      </c>
      <c r="B203" s="44">
        <v>50</v>
      </c>
      <c r="C203" s="44">
        <v>51</v>
      </c>
      <c r="D203" s="45" t="s">
        <v>339</v>
      </c>
      <c r="E203" s="45" t="s">
        <v>77</v>
      </c>
      <c r="F203" s="36">
        <v>990046</v>
      </c>
      <c r="G203" s="39">
        <v>21300</v>
      </c>
      <c r="H203" s="38">
        <v>169</v>
      </c>
      <c r="I203" s="38">
        <v>66.5</v>
      </c>
      <c r="J203" s="38">
        <v>117.5</v>
      </c>
      <c r="K203" s="38">
        <v>279</v>
      </c>
      <c r="L203" s="38">
        <v>26.9</v>
      </c>
      <c r="M203" s="39">
        <v>17150</v>
      </c>
      <c r="N203" s="38">
        <v>3.72</v>
      </c>
      <c r="O203" s="38">
        <v>1995</v>
      </c>
      <c r="P203" s="38">
        <v>5340</v>
      </c>
      <c r="Q203" s="39">
        <v>1695</v>
      </c>
      <c r="R203" s="38">
        <v>484</v>
      </c>
      <c r="S203" s="38">
        <v>32.799999999999997</v>
      </c>
      <c r="T203" s="38">
        <v>6.97</v>
      </c>
      <c r="U203" s="38">
        <v>666</v>
      </c>
      <c r="V203" s="38">
        <v>34.299999999999997</v>
      </c>
      <c r="W203" s="36">
        <f t="shared" si="51"/>
        <v>26164.92</v>
      </c>
      <c r="X203" s="36">
        <f t="shared" si="52"/>
        <v>193.96129999999999</v>
      </c>
      <c r="Y203" s="36">
        <f t="shared" si="53"/>
        <v>76.042749999999998</v>
      </c>
      <c r="Z203" s="36">
        <f t="shared" si="54"/>
        <v>136.05324999999999</v>
      </c>
      <c r="AA203" s="36">
        <f t="shared" si="55"/>
        <v>321.5754</v>
      </c>
      <c r="AB203" s="36">
        <f t="shared" si="56"/>
        <v>30.813949999999998</v>
      </c>
      <c r="AC203" s="36">
        <f t="shared" si="57"/>
        <v>20113.52</v>
      </c>
      <c r="AD203" s="36">
        <f t="shared" si="58"/>
        <v>4.2300120000000003</v>
      </c>
      <c r="AE203" s="36">
        <f t="shared" si="59"/>
        <v>6228.5760000000009</v>
      </c>
      <c r="AF203" s="36">
        <f t="shared" si="60"/>
        <v>2047.8989999999999</v>
      </c>
      <c r="AG203" s="36">
        <f t="shared" si="61"/>
        <v>561.24639999999999</v>
      </c>
      <c r="AH203" s="36">
        <f t="shared" si="62"/>
        <v>38.579359999999994</v>
      </c>
      <c r="AI203" s="36">
        <f t="shared" si="63"/>
        <v>7.9604369999999989</v>
      </c>
      <c r="AJ203" s="36">
        <f t="shared" si="64"/>
        <v>845.75340000000006</v>
      </c>
      <c r="AK203" s="36">
        <f t="shared" si="65"/>
        <v>39.057409999999997</v>
      </c>
      <c r="AL203" s="89">
        <f t="shared" si="66"/>
        <v>2853.8475000000003</v>
      </c>
      <c r="AM203" s="90">
        <f t="shared" si="67"/>
        <v>56810.188669000003</v>
      </c>
      <c r="AN203" s="73"/>
      <c r="AO203" s="73"/>
      <c r="AP203" s="73"/>
      <c r="AQ203" s="73"/>
    </row>
    <row r="204" spans="1:43" x14ac:dyDescent="0.2">
      <c r="A204" s="43" t="s">
        <v>280</v>
      </c>
      <c r="B204" s="44">
        <v>51</v>
      </c>
      <c r="C204" s="44">
        <v>52</v>
      </c>
      <c r="D204" s="45" t="s">
        <v>340</v>
      </c>
      <c r="E204" s="45" t="s">
        <v>77</v>
      </c>
      <c r="F204" s="36">
        <v>990046</v>
      </c>
      <c r="G204" s="39">
        <v>11050</v>
      </c>
      <c r="H204" s="38">
        <v>130.5</v>
      </c>
      <c r="I204" s="38">
        <v>56.4</v>
      </c>
      <c r="J204" s="38">
        <v>81.7</v>
      </c>
      <c r="K204" s="38">
        <v>202</v>
      </c>
      <c r="L204" s="38">
        <v>23.3</v>
      </c>
      <c r="M204" s="38">
        <v>6630</v>
      </c>
      <c r="N204" s="38">
        <v>3.38</v>
      </c>
      <c r="O204" s="38">
        <v>1360</v>
      </c>
      <c r="P204" s="38">
        <v>3660</v>
      </c>
      <c r="Q204" s="39">
        <v>1040</v>
      </c>
      <c r="R204" s="38">
        <v>356</v>
      </c>
      <c r="S204" s="38">
        <v>25.3</v>
      </c>
      <c r="T204" s="38">
        <v>6.79</v>
      </c>
      <c r="U204" s="38">
        <v>587</v>
      </c>
      <c r="V204" s="38">
        <v>32.9</v>
      </c>
      <c r="W204" s="36">
        <f t="shared" si="51"/>
        <v>13573.82</v>
      </c>
      <c r="X204" s="36">
        <f t="shared" si="52"/>
        <v>149.77484999999999</v>
      </c>
      <c r="Y204" s="36">
        <f t="shared" si="53"/>
        <v>64.493399999999994</v>
      </c>
      <c r="Z204" s="36">
        <f t="shared" si="54"/>
        <v>94.600430000000003</v>
      </c>
      <c r="AA204" s="36">
        <f t="shared" si="55"/>
        <v>232.82520000000002</v>
      </c>
      <c r="AB204" s="36">
        <f t="shared" si="56"/>
        <v>26.690149999999999</v>
      </c>
      <c r="AC204" s="36">
        <f t="shared" si="57"/>
        <v>7775.6640000000007</v>
      </c>
      <c r="AD204" s="36">
        <f t="shared" si="58"/>
        <v>3.8433980000000001</v>
      </c>
      <c r="AE204" s="36">
        <f t="shared" si="59"/>
        <v>4269.0240000000003</v>
      </c>
      <c r="AF204" s="36">
        <f t="shared" si="60"/>
        <v>1256.528</v>
      </c>
      <c r="AG204" s="36">
        <f t="shared" si="61"/>
        <v>412.81759999999997</v>
      </c>
      <c r="AH204" s="36">
        <f t="shared" si="62"/>
        <v>29.757859999999997</v>
      </c>
      <c r="AI204" s="36">
        <f t="shared" si="63"/>
        <v>7.7548589999999997</v>
      </c>
      <c r="AJ204" s="36">
        <f t="shared" si="64"/>
        <v>745.43129999999996</v>
      </c>
      <c r="AK204" s="36">
        <f t="shared" si="65"/>
        <v>37.463230000000003</v>
      </c>
      <c r="AL204" s="89">
        <f t="shared" si="66"/>
        <v>1945.4800000000002</v>
      </c>
      <c r="AM204" s="90">
        <f t="shared" si="67"/>
        <v>28680.488277</v>
      </c>
    </row>
    <row r="205" spans="1:43" x14ac:dyDescent="0.2">
      <c r="A205" s="43" t="s">
        <v>280</v>
      </c>
      <c r="B205" s="44">
        <v>52</v>
      </c>
      <c r="C205" s="44">
        <v>53</v>
      </c>
      <c r="D205" s="45" t="s">
        <v>341</v>
      </c>
      <c r="E205" s="45" t="s">
        <v>77</v>
      </c>
      <c r="F205" s="36">
        <v>990046</v>
      </c>
      <c r="G205" s="38">
        <v>6120</v>
      </c>
      <c r="H205" s="38">
        <v>93.2</v>
      </c>
      <c r="I205" s="38">
        <v>38</v>
      </c>
      <c r="J205" s="38">
        <v>56.4</v>
      </c>
      <c r="K205" s="38">
        <v>141.5</v>
      </c>
      <c r="L205" s="38">
        <v>15.5</v>
      </c>
      <c r="M205" s="38">
        <v>3570</v>
      </c>
      <c r="N205" s="38">
        <v>2.4700000000000002</v>
      </c>
      <c r="O205" s="38">
        <v>1800</v>
      </c>
      <c r="P205" s="38">
        <v>1955</v>
      </c>
      <c r="Q205" s="38">
        <v>633</v>
      </c>
      <c r="R205" s="38">
        <v>218</v>
      </c>
      <c r="S205" s="38">
        <v>16.7</v>
      </c>
      <c r="T205" s="38">
        <v>4.33</v>
      </c>
      <c r="U205" s="38">
        <v>378</v>
      </c>
      <c r="V205" s="38">
        <v>21.4</v>
      </c>
      <c r="W205" s="36">
        <f t="shared" si="51"/>
        <v>7517.808</v>
      </c>
      <c r="X205" s="36">
        <f t="shared" si="52"/>
        <v>106.96563999999999</v>
      </c>
      <c r="Y205" s="36">
        <f t="shared" si="53"/>
        <v>43.452999999999996</v>
      </c>
      <c r="Z205" s="36">
        <f t="shared" si="54"/>
        <v>65.30556</v>
      </c>
      <c r="AA205" s="36">
        <f t="shared" si="55"/>
        <v>163.09290000000001</v>
      </c>
      <c r="AB205" s="36">
        <f t="shared" si="56"/>
        <v>17.75525</v>
      </c>
      <c r="AC205" s="36">
        <f t="shared" si="57"/>
        <v>4186.8960000000006</v>
      </c>
      <c r="AD205" s="36">
        <f t="shared" si="58"/>
        <v>2.8086370000000001</v>
      </c>
      <c r="AE205" s="36">
        <f t="shared" si="59"/>
        <v>2280.3120000000004</v>
      </c>
      <c r="AF205" s="36">
        <f t="shared" si="60"/>
        <v>764.79059999999993</v>
      </c>
      <c r="AG205" s="36">
        <f t="shared" si="61"/>
        <v>252.7928</v>
      </c>
      <c r="AH205" s="36">
        <f t="shared" si="62"/>
        <v>19.642539999999997</v>
      </c>
      <c r="AI205" s="36">
        <f t="shared" si="63"/>
        <v>4.9452929999999995</v>
      </c>
      <c r="AJ205" s="36">
        <f t="shared" si="64"/>
        <v>480.0222</v>
      </c>
      <c r="AK205" s="36">
        <f t="shared" si="65"/>
        <v>24.368179999999999</v>
      </c>
      <c r="AL205" s="89">
        <f t="shared" si="66"/>
        <v>2574.9</v>
      </c>
      <c r="AM205" s="90">
        <f t="shared" si="67"/>
        <v>15930.9586</v>
      </c>
    </row>
    <row r="206" spans="1:43" x14ac:dyDescent="0.2">
      <c r="A206" s="43" t="s">
        <v>280</v>
      </c>
      <c r="B206" s="44">
        <v>53</v>
      </c>
      <c r="C206" s="44">
        <v>54</v>
      </c>
      <c r="D206" s="45" t="s">
        <v>344</v>
      </c>
      <c r="E206" s="45" t="s">
        <v>77</v>
      </c>
      <c r="F206" s="36">
        <v>990046</v>
      </c>
      <c r="G206" s="38">
        <v>7070</v>
      </c>
      <c r="H206" s="38">
        <v>111</v>
      </c>
      <c r="I206" s="38">
        <v>47.1</v>
      </c>
      <c r="J206" s="38">
        <v>60.6</v>
      </c>
      <c r="K206" s="38">
        <v>162</v>
      </c>
      <c r="L206" s="38">
        <v>19.5</v>
      </c>
      <c r="M206" s="38">
        <v>4500</v>
      </c>
      <c r="N206" s="38">
        <v>2.91</v>
      </c>
      <c r="O206" s="39">
        <v>3370</v>
      </c>
      <c r="P206" s="38">
        <v>2130</v>
      </c>
      <c r="Q206" s="38">
        <v>644</v>
      </c>
      <c r="R206" s="38">
        <v>261</v>
      </c>
      <c r="S206" s="38">
        <v>20.8</v>
      </c>
      <c r="T206" s="38">
        <v>5.19</v>
      </c>
      <c r="U206" s="38">
        <v>458</v>
      </c>
      <c r="V206" s="38">
        <v>24.2</v>
      </c>
      <c r="W206" s="36">
        <f t="shared" si="51"/>
        <v>8684.7879999999986</v>
      </c>
      <c r="X206" s="36">
        <f t="shared" si="52"/>
        <v>127.3947</v>
      </c>
      <c r="Y206" s="36">
        <f t="shared" si="53"/>
        <v>53.858849999999997</v>
      </c>
      <c r="Z206" s="36">
        <f t="shared" si="54"/>
        <v>70.16874</v>
      </c>
      <c r="AA206" s="36">
        <f t="shared" si="55"/>
        <v>186.72120000000001</v>
      </c>
      <c r="AB206" s="36">
        <f t="shared" si="56"/>
        <v>22.337250000000001</v>
      </c>
      <c r="AC206" s="36">
        <f t="shared" si="57"/>
        <v>5277.6</v>
      </c>
      <c r="AD206" s="36">
        <f t="shared" si="58"/>
        <v>3.308961</v>
      </c>
      <c r="AE206" s="36">
        <f t="shared" si="59"/>
        <v>2484.4320000000002</v>
      </c>
      <c r="AF206" s="36">
        <f t="shared" si="60"/>
        <v>778.08079999999995</v>
      </c>
      <c r="AG206" s="36">
        <f t="shared" si="61"/>
        <v>302.65559999999999</v>
      </c>
      <c r="AH206" s="36">
        <f t="shared" si="62"/>
        <v>24.464959999999998</v>
      </c>
      <c r="AI206" s="36">
        <f t="shared" si="63"/>
        <v>5.9274990000000001</v>
      </c>
      <c r="AJ206" s="36">
        <f t="shared" si="64"/>
        <v>581.61419999999998</v>
      </c>
      <c r="AK206" s="36">
        <f t="shared" si="65"/>
        <v>27.556540000000002</v>
      </c>
      <c r="AL206" s="89">
        <f t="shared" si="66"/>
        <v>4820.7850000000008</v>
      </c>
      <c r="AM206" s="90">
        <f t="shared" si="67"/>
        <v>18630.909300000003</v>
      </c>
    </row>
    <row r="207" spans="1:43" x14ac:dyDescent="0.2">
      <c r="A207" s="43" t="s">
        <v>280</v>
      </c>
      <c r="B207" s="44">
        <v>54</v>
      </c>
      <c r="C207" s="44">
        <v>55</v>
      </c>
      <c r="D207" s="45" t="s">
        <v>345</v>
      </c>
      <c r="E207" s="45" t="s">
        <v>77</v>
      </c>
      <c r="F207" s="36">
        <v>990046</v>
      </c>
      <c r="G207" s="38">
        <v>7040</v>
      </c>
      <c r="H207" s="38">
        <v>98.6</v>
      </c>
      <c r="I207" s="38">
        <v>34.200000000000003</v>
      </c>
      <c r="J207" s="38">
        <v>63.9</v>
      </c>
      <c r="K207" s="38">
        <v>165</v>
      </c>
      <c r="L207" s="38">
        <v>16.25</v>
      </c>
      <c r="M207" s="38">
        <v>4500</v>
      </c>
      <c r="N207" s="38">
        <v>1.83</v>
      </c>
      <c r="O207" s="38">
        <v>956</v>
      </c>
      <c r="P207" s="38">
        <v>2230</v>
      </c>
      <c r="Q207" s="38">
        <v>655</v>
      </c>
      <c r="R207" s="38">
        <v>283</v>
      </c>
      <c r="S207" s="38">
        <v>19.350000000000001</v>
      </c>
      <c r="T207" s="38">
        <v>3.85</v>
      </c>
      <c r="U207" s="38">
        <v>390</v>
      </c>
      <c r="V207" s="38">
        <v>17.2</v>
      </c>
      <c r="W207" s="36">
        <f t="shared" si="51"/>
        <v>8647.9359999999997</v>
      </c>
      <c r="X207" s="36">
        <f t="shared" si="52"/>
        <v>113.16321999999998</v>
      </c>
      <c r="Y207" s="36">
        <f t="shared" si="53"/>
        <v>39.107700000000001</v>
      </c>
      <c r="Z207" s="36">
        <f t="shared" si="54"/>
        <v>73.989809999999991</v>
      </c>
      <c r="AA207" s="36">
        <f t="shared" si="55"/>
        <v>190.179</v>
      </c>
      <c r="AB207" s="36">
        <f t="shared" si="56"/>
        <v>18.614374999999999</v>
      </c>
      <c r="AC207" s="36">
        <f t="shared" si="57"/>
        <v>5277.6</v>
      </c>
      <c r="AD207" s="36">
        <f t="shared" si="58"/>
        <v>2.0808930000000001</v>
      </c>
      <c r="AE207" s="36">
        <f t="shared" si="59"/>
        <v>2601.0720000000001</v>
      </c>
      <c r="AF207" s="36">
        <f t="shared" si="60"/>
        <v>791.37099999999998</v>
      </c>
      <c r="AG207" s="36">
        <f t="shared" si="61"/>
        <v>328.16679999999997</v>
      </c>
      <c r="AH207" s="36">
        <f t="shared" si="62"/>
        <v>22.75947</v>
      </c>
      <c r="AI207" s="36">
        <f t="shared" si="63"/>
        <v>4.3970849999999997</v>
      </c>
      <c r="AJ207" s="36">
        <f t="shared" si="64"/>
        <v>495.26100000000002</v>
      </c>
      <c r="AK207" s="36">
        <f t="shared" si="65"/>
        <v>19.585640000000001</v>
      </c>
      <c r="AL207" s="89">
        <f t="shared" si="66"/>
        <v>1367.558</v>
      </c>
      <c r="AM207" s="90">
        <f t="shared" si="67"/>
        <v>18625.283993000001</v>
      </c>
    </row>
    <row r="208" spans="1:43" x14ac:dyDescent="0.2">
      <c r="A208" s="43" t="s">
        <v>280</v>
      </c>
      <c r="B208" s="44">
        <v>55</v>
      </c>
      <c r="C208" s="44">
        <v>56</v>
      </c>
      <c r="D208" s="45" t="s">
        <v>346</v>
      </c>
      <c r="E208" s="45" t="s">
        <v>77</v>
      </c>
      <c r="F208" s="36">
        <v>990046</v>
      </c>
      <c r="G208" s="38">
        <v>4220</v>
      </c>
      <c r="H208" s="38">
        <v>37.700000000000003</v>
      </c>
      <c r="I208" s="38">
        <v>13.7</v>
      </c>
      <c r="J208" s="38">
        <v>28.6</v>
      </c>
      <c r="K208" s="38">
        <v>67.5</v>
      </c>
      <c r="L208" s="38">
        <v>6.04</v>
      </c>
      <c r="M208" s="38">
        <v>2790</v>
      </c>
      <c r="N208" s="38">
        <v>0.96</v>
      </c>
      <c r="O208" s="38">
        <v>516</v>
      </c>
      <c r="P208" s="38">
        <v>1190</v>
      </c>
      <c r="Q208" s="38">
        <v>372</v>
      </c>
      <c r="R208" s="38">
        <v>137.5</v>
      </c>
      <c r="S208" s="38">
        <v>7.54</v>
      </c>
      <c r="T208" s="38">
        <v>1.55</v>
      </c>
      <c r="U208" s="38">
        <v>156.5</v>
      </c>
      <c r="V208" s="38">
        <v>7.26</v>
      </c>
      <c r="W208" s="36">
        <f t="shared" si="51"/>
        <v>5183.848</v>
      </c>
      <c r="X208" s="36">
        <f t="shared" si="52"/>
        <v>43.26829</v>
      </c>
      <c r="Y208" s="36">
        <f t="shared" si="53"/>
        <v>15.665949999999999</v>
      </c>
      <c r="Z208" s="36">
        <f t="shared" si="54"/>
        <v>33.115940000000002</v>
      </c>
      <c r="AA208" s="36">
        <f t="shared" si="55"/>
        <v>77.8005</v>
      </c>
      <c r="AB208" s="36">
        <f t="shared" si="56"/>
        <v>6.9188200000000002</v>
      </c>
      <c r="AC208" s="36">
        <f t="shared" si="57"/>
        <v>3272.1120000000001</v>
      </c>
      <c r="AD208" s="36">
        <f t="shared" si="58"/>
        <v>1.0916159999999999</v>
      </c>
      <c r="AE208" s="36">
        <f t="shared" si="59"/>
        <v>1388.0160000000001</v>
      </c>
      <c r="AF208" s="36">
        <f t="shared" si="60"/>
        <v>449.4504</v>
      </c>
      <c r="AG208" s="36">
        <f t="shared" si="61"/>
        <v>159.44499999999999</v>
      </c>
      <c r="AH208" s="36">
        <f t="shared" si="62"/>
        <v>8.8685479999999988</v>
      </c>
      <c r="AI208" s="36">
        <f t="shared" si="63"/>
        <v>1.7702549999999999</v>
      </c>
      <c r="AJ208" s="36">
        <f t="shared" si="64"/>
        <v>198.73935</v>
      </c>
      <c r="AK208" s="36">
        <f t="shared" si="65"/>
        <v>8.2669619999999995</v>
      </c>
      <c r="AL208" s="83">
        <f t="shared" si="66"/>
        <v>738.13800000000003</v>
      </c>
      <c r="AM208" s="84">
        <f t="shared" si="67"/>
        <v>10848.377630999998</v>
      </c>
    </row>
    <row r="209" spans="1:39" x14ac:dyDescent="0.2">
      <c r="A209" s="43" t="s">
        <v>280</v>
      </c>
      <c r="B209" s="44">
        <v>56</v>
      </c>
      <c r="C209" s="44">
        <v>57</v>
      </c>
      <c r="D209" s="45" t="s">
        <v>347</v>
      </c>
      <c r="E209" s="45" t="s">
        <v>77</v>
      </c>
      <c r="F209" s="36">
        <v>990046</v>
      </c>
      <c r="G209" s="38">
        <v>6000</v>
      </c>
      <c r="H209" s="38">
        <v>40.1</v>
      </c>
      <c r="I209" s="38">
        <v>14.3</v>
      </c>
      <c r="J209" s="38">
        <v>31.9</v>
      </c>
      <c r="K209" s="38">
        <v>78.5</v>
      </c>
      <c r="L209" s="38">
        <v>6.61</v>
      </c>
      <c r="M209" s="38">
        <v>4340</v>
      </c>
      <c r="N209" s="38">
        <v>1.1200000000000001</v>
      </c>
      <c r="O209" s="38">
        <v>697</v>
      </c>
      <c r="P209" s="38">
        <v>1450</v>
      </c>
      <c r="Q209" s="38">
        <v>476</v>
      </c>
      <c r="R209" s="38">
        <v>159</v>
      </c>
      <c r="S209" s="38">
        <v>9.19</v>
      </c>
      <c r="T209" s="38">
        <v>1.68</v>
      </c>
      <c r="U209" s="38">
        <v>157.5</v>
      </c>
      <c r="V209" s="38">
        <v>7.98</v>
      </c>
      <c r="W209" s="36">
        <f t="shared" si="51"/>
        <v>7370.4</v>
      </c>
      <c r="X209" s="36">
        <f t="shared" si="52"/>
        <v>46.022770000000001</v>
      </c>
      <c r="Y209" s="36">
        <f t="shared" si="53"/>
        <v>16.352050000000002</v>
      </c>
      <c r="Z209" s="36">
        <f t="shared" si="54"/>
        <v>36.937009999999994</v>
      </c>
      <c r="AA209" s="36">
        <f t="shared" si="55"/>
        <v>90.479100000000003</v>
      </c>
      <c r="AB209" s="36">
        <f t="shared" si="56"/>
        <v>7.5717550000000005</v>
      </c>
      <c r="AC209" s="36">
        <f t="shared" si="57"/>
        <v>5089.9520000000002</v>
      </c>
      <c r="AD209" s="36">
        <f t="shared" si="58"/>
        <v>1.273552</v>
      </c>
      <c r="AE209" s="36">
        <f t="shared" si="59"/>
        <v>1691.2800000000002</v>
      </c>
      <c r="AF209" s="36">
        <f t="shared" si="60"/>
        <v>575.10320000000002</v>
      </c>
      <c r="AG209" s="36">
        <f t="shared" si="61"/>
        <v>184.37639999999999</v>
      </c>
      <c r="AH209" s="36">
        <f t="shared" si="62"/>
        <v>10.809277999999999</v>
      </c>
      <c r="AI209" s="36">
        <f t="shared" si="63"/>
        <v>1.9187279999999998</v>
      </c>
      <c r="AJ209" s="36">
        <f t="shared" si="64"/>
        <v>200.00925000000001</v>
      </c>
      <c r="AK209" s="36">
        <f t="shared" si="65"/>
        <v>9.0868260000000003</v>
      </c>
      <c r="AL209" s="83">
        <f t="shared" si="66"/>
        <v>997.05850000000009</v>
      </c>
      <c r="AM209" s="84">
        <f t="shared" si="67"/>
        <v>15331.571919</v>
      </c>
    </row>
    <row r="210" spans="1:39" x14ac:dyDescent="0.2">
      <c r="A210" s="43" t="s">
        <v>280</v>
      </c>
      <c r="B210" s="44">
        <v>57</v>
      </c>
      <c r="C210" s="44">
        <v>58</v>
      </c>
      <c r="D210" s="45" t="s">
        <v>348</v>
      </c>
      <c r="E210" s="45" t="s">
        <v>77</v>
      </c>
      <c r="F210" s="36">
        <v>990046</v>
      </c>
      <c r="G210" s="38">
        <v>4670</v>
      </c>
      <c r="H210" s="38">
        <v>27.2</v>
      </c>
      <c r="I210" s="38">
        <v>11.65</v>
      </c>
      <c r="J210" s="38">
        <v>26.6</v>
      </c>
      <c r="K210" s="38">
        <v>58.4</v>
      </c>
      <c r="L210" s="38">
        <v>4.4800000000000004</v>
      </c>
      <c r="M210" s="38">
        <v>3250</v>
      </c>
      <c r="N210" s="38">
        <v>0.96</v>
      </c>
      <c r="O210" s="38">
        <v>1385</v>
      </c>
      <c r="P210" s="38">
        <v>1245</v>
      </c>
      <c r="Q210" s="38">
        <v>415</v>
      </c>
      <c r="R210" s="38">
        <v>121</v>
      </c>
      <c r="S210" s="38">
        <v>6.13</v>
      </c>
      <c r="T210" s="38">
        <v>1.36</v>
      </c>
      <c r="U210" s="38">
        <v>111</v>
      </c>
      <c r="V210" s="38">
        <v>7.17</v>
      </c>
      <c r="W210" s="36">
        <f t="shared" si="51"/>
        <v>5736.6279999999997</v>
      </c>
      <c r="X210" s="36">
        <f t="shared" si="52"/>
        <v>31.217439999999996</v>
      </c>
      <c r="Y210" s="36">
        <f t="shared" si="53"/>
        <v>13.321775000000001</v>
      </c>
      <c r="Z210" s="36">
        <f t="shared" si="54"/>
        <v>30.800139999999999</v>
      </c>
      <c r="AA210" s="36">
        <f t="shared" si="55"/>
        <v>67.311840000000004</v>
      </c>
      <c r="AB210" s="36">
        <f t="shared" si="56"/>
        <v>5.1318400000000004</v>
      </c>
      <c r="AC210" s="36">
        <f t="shared" si="57"/>
        <v>3811.6000000000004</v>
      </c>
      <c r="AD210" s="36">
        <f t="shared" si="58"/>
        <v>1.0916159999999999</v>
      </c>
      <c r="AE210" s="36">
        <f t="shared" si="59"/>
        <v>1452.1680000000001</v>
      </c>
      <c r="AF210" s="36">
        <f t="shared" si="60"/>
        <v>501.40299999999996</v>
      </c>
      <c r="AG210" s="36">
        <f t="shared" si="61"/>
        <v>140.3116</v>
      </c>
      <c r="AH210" s="36">
        <f t="shared" si="62"/>
        <v>7.2101059999999997</v>
      </c>
      <c r="AI210" s="36">
        <f t="shared" si="63"/>
        <v>1.553256</v>
      </c>
      <c r="AJ210" s="36">
        <f t="shared" si="64"/>
        <v>140.9589</v>
      </c>
      <c r="AK210" s="36">
        <f t="shared" si="65"/>
        <v>8.164479</v>
      </c>
      <c r="AL210" s="83">
        <f t="shared" si="66"/>
        <v>1981.2425000000001</v>
      </c>
      <c r="AM210" s="84">
        <f t="shared" si="67"/>
        <v>11948.871992</v>
      </c>
    </row>
    <row r="211" spans="1:39" x14ac:dyDescent="0.2">
      <c r="A211" s="43" t="s">
        <v>280</v>
      </c>
      <c r="B211" s="44">
        <v>58</v>
      </c>
      <c r="C211" s="44">
        <v>59</v>
      </c>
      <c r="D211" s="45" t="s">
        <v>349</v>
      </c>
      <c r="E211" s="45" t="s">
        <v>77</v>
      </c>
      <c r="F211" s="36">
        <v>990046</v>
      </c>
      <c r="G211" s="38">
        <v>2760</v>
      </c>
      <c r="H211" s="38">
        <v>20.2</v>
      </c>
      <c r="I211" s="38">
        <v>8.44</v>
      </c>
      <c r="J211" s="38">
        <v>20.399999999999999</v>
      </c>
      <c r="K211" s="38">
        <v>45.2</v>
      </c>
      <c r="L211" s="38">
        <v>3.28</v>
      </c>
      <c r="M211" s="38">
        <v>1940</v>
      </c>
      <c r="N211" s="38">
        <v>0.86</v>
      </c>
      <c r="O211" s="38">
        <v>656</v>
      </c>
      <c r="P211" s="38">
        <v>750</v>
      </c>
      <c r="Q211" s="38">
        <v>250</v>
      </c>
      <c r="R211" s="38">
        <v>85.1</v>
      </c>
      <c r="S211" s="38">
        <v>4.18</v>
      </c>
      <c r="T211" s="38">
        <v>0.94</v>
      </c>
      <c r="U211" s="38">
        <v>92.3</v>
      </c>
      <c r="V211" s="38">
        <v>5.64</v>
      </c>
      <c r="W211" s="36">
        <f t="shared" si="51"/>
        <v>3390.384</v>
      </c>
      <c r="X211" s="36">
        <f t="shared" si="52"/>
        <v>23.183539999999997</v>
      </c>
      <c r="Y211" s="36">
        <f t="shared" si="53"/>
        <v>9.6511399999999998</v>
      </c>
      <c r="Z211" s="36">
        <f t="shared" si="54"/>
        <v>23.621159999999996</v>
      </c>
      <c r="AA211" s="36">
        <f t="shared" si="55"/>
        <v>52.097520000000003</v>
      </c>
      <c r="AB211" s="36">
        <f t="shared" si="56"/>
        <v>3.7572399999999995</v>
      </c>
      <c r="AC211" s="36">
        <f t="shared" si="57"/>
        <v>2275.232</v>
      </c>
      <c r="AD211" s="36">
        <f t="shared" si="58"/>
        <v>0.97790599999999994</v>
      </c>
      <c r="AE211" s="36">
        <f t="shared" si="59"/>
        <v>874.80000000000007</v>
      </c>
      <c r="AF211" s="36">
        <f t="shared" si="60"/>
        <v>302.05</v>
      </c>
      <c r="AG211" s="36">
        <f t="shared" si="61"/>
        <v>98.681959999999989</v>
      </c>
      <c r="AH211" s="36">
        <f t="shared" si="62"/>
        <v>4.9165159999999997</v>
      </c>
      <c r="AI211" s="36">
        <f t="shared" si="63"/>
        <v>1.0735739999999998</v>
      </c>
      <c r="AJ211" s="36">
        <f t="shared" si="64"/>
        <v>117.21177</v>
      </c>
      <c r="AK211" s="36">
        <f t="shared" si="65"/>
        <v>6.4222679999999999</v>
      </c>
      <c r="AL211" s="83">
        <f t="shared" si="66"/>
        <v>938.40800000000002</v>
      </c>
      <c r="AM211" s="84">
        <f t="shared" si="67"/>
        <v>7184.0605940000005</v>
      </c>
    </row>
    <row r="212" spans="1:39" x14ac:dyDescent="0.2">
      <c r="A212" s="43" t="s">
        <v>280</v>
      </c>
      <c r="B212" s="44">
        <v>59</v>
      </c>
      <c r="C212" s="44">
        <v>60</v>
      </c>
      <c r="D212" s="45" t="s">
        <v>350</v>
      </c>
      <c r="E212" s="45" t="s">
        <v>77</v>
      </c>
      <c r="F212" s="36">
        <v>990046</v>
      </c>
      <c r="G212" s="38">
        <v>1435</v>
      </c>
      <c r="H212" s="38">
        <v>21.8</v>
      </c>
      <c r="I212" s="38">
        <v>8.92</v>
      </c>
      <c r="J212" s="38">
        <v>13.25</v>
      </c>
      <c r="K212" s="38">
        <v>32.6</v>
      </c>
      <c r="L212" s="38">
        <v>3.64</v>
      </c>
      <c r="M212" s="38">
        <v>927</v>
      </c>
      <c r="N212" s="38">
        <v>0.98</v>
      </c>
      <c r="O212" s="38">
        <v>878</v>
      </c>
      <c r="P212" s="38">
        <v>402</v>
      </c>
      <c r="Q212" s="38">
        <v>126.5</v>
      </c>
      <c r="R212" s="38">
        <v>52.3</v>
      </c>
      <c r="S212" s="38">
        <v>4.05</v>
      </c>
      <c r="T212" s="38">
        <v>1.06</v>
      </c>
      <c r="U212" s="38">
        <v>97.9</v>
      </c>
      <c r="V212" s="38">
        <v>6.94</v>
      </c>
      <c r="W212" s="36">
        <f t="shared" si="51"/>
        <v>1762.7539999999999</v>
      </c>
      <c r="X212" s="36">
        <f t="shared" si="52"/>
        <v>25.019860000000001</v>
      </c>
      <c r="Y212" s="36">
        <f t="shared" si="53"/>
        <v>10.20002</v>
      </c>
      <c r="Z212" s="36">
        <f t="shared" si="54"/>
        <v>15.342174999999999</v>
      </c>
      <c r="AA212" s="36">
        <f t="shared" si="55"/>
        <v>37.574760000000005</v>
      </c>
      <c r="AB212" s="36">
        <f t="shared" si="56"/>
        <v>4.1696200000000001</v>
      </c>
      <c r="AC212" s="36">
        <f t="shared" si="57"/>
        <v>1087.1856</v>
      </c>
      <c r="AD212" s="36">
        <f t="shared" si="58"/>
        <v>1.114358</v>
      </c>
      <c r="AE212" s="36">
        <f t="shared" si="59"/>
        <v>468.89280000000002</v>
      </c>
      <c r="AF212" s="36">
        <f t="shared" si="60"/>
        <v>152.8373</v>
      </c>
      <c r="AG212" s="36">
        <f t="shared" si="61"/>
        <v>60.647079999999995</v>
      </c>
      <c r="AH212" s="36">
        <f t="shared" si="62"/>
        <v>4.763609999999999</v>
      </c>
      <c r="AI212" s="36">
        <f t="shared" si="63"/>
        <v>1.210626</v>
      </c>
      <c r="AJ212" s="36">
        <f t="shared" si="64"/>
        <v>124.32321</v>
      </c>
      <c r="AK212" s="36">
        <f t="shared" si="65"/>
        <v>7.902578000000001</v>
      </c>
      <c r="AL212" s="83">
        <f t="shared" si="66"/>
        <v>1255.979</v>
      </c>
      <c r="AM212" s="84">
        <f t="shared" si="67"/>
        <v>3763.9375970000006</v>
      </c>
    </row>
    <row r="213" spans="1:39" x14ac:dyDescent="0.2">
      <c r="A213" s="43" t="s">
        <v>280</v>
      </c>
      <c r="B213" s="44">
        <v>60</v>
      </c>
      <c r="C213" s="44">
        <v>61</v>
      </c>
      <c r="D213" s="45" t="s">
        <v>351</v>
      </c>
      <c r="E213" s="45" t="s">
        <v>77</v>
      </c>
      <c r="F213" s="36">
        <v>990046</v>
      </c>
      <c r="G213" s="38">
        <v>1940</v>
      </c>
      <c r="H213" s="38">
        <v>12.8</v>
      </c>
      <c r="I213" s="38">
        <v>4.07</v>
      </c>
      <c r="J213" s="38">
        <v>15.55</v>
      </c>
      <c r="K213" s="38">
        <v>32.1</v>
      </c>
      <c r="L213" s="38">
        <v>1.92</v>
      </c>
      <c r="M213" s="38">
        <v>1225</v>
      </c>
      <c r="N213" s="38">
        <v>0.56999999999999995</v>
      </c>
      <c r="O213" s="38">
        <v>413</v>
      </c>
      <c r="P213" s="38">
        <v>585</v>
      </c>
      <c r="Q213" s="38">
        <v>182.5</v>
      </c>
      <c r="R213" s="38">
        <v>66</v>
      </c>
      <c r="S213" s="38">
        <v>3.25</v>
      </c>
      <c r="T213" s="38">
        <v>0.62</v>
      </c>
      <c r="U213" s="38">
        <v>55.1</v>
      </c>
      <c r="V213" s="38">
        <v>3.97</v>
      </c>
      <c r="W213" s="36">
        <f t="shared" si="51"/>
        <v>2383.096</v>
      </c>
      <c r="X213" s="36">
        <f t="shared" si="52"/>
        <v>14.69056</v>
      </c>
      <c r="Y213" s="36">
        <f t="shared" si="53"/>
        <v>4.654045</v>
      </c>
      <c r="Z213" s="36">
        <f t="shared" si="54"/>
        <v>18.005344999999998</v>
      </c>
      <c r="AA213" s="36">
        <f t="shared" si="55"/>
        <v>36.998460000000001</v>
      </c>
      <c r="AB213" s="36">
        <f t="shared" si="56"/>
        <v>2.19936</v>
      </c>
      <c r="AC213" s="36">
        <f t="shared" si="57"/>
        <v>1436.68</v>
      </c>
      <c r="AD213" s="36">
        <f t="shared" si="58"/>
        <v>0.64814699999999992</v>
      </c>
      <c r="AE213" s="36">
        <f t="shared" si="59"/>
        <v>682.34400000000005</v>
      </c>
      <c r="AF213" s="36">
        <f t="shared" si="60"/>
        <v>220.4965</v>
      </c>
      <c r="AG213" s="36">
        <f t="shared" si="61"/>
        <v>76.533599999999993</v>
      </c>
      <c r="AH213" s="36">
        <f t="shared" si="62"/>
        <v>3.8226499999999999</v>
      </c>
      <c r="AI213" s="36">
        <f t="shared" si="63"/>
        <v>0.7081019999999999</v>
      </c>
      <c r="AJ213" s="36">
        <f t="shared" si="64"/>
        <v>69.971490000000003</v>
      </c>
      <c r="AK213" s="36">
        <f t="shared" si="65"/>
        <v>4.5206390000000001</v>
      </c>
      <c r="AL213" s="83">
        <f t="shared" si="66"/>
        <v>590.79650000000004</v>
      </c>
      <c r="AM213" s="84">
        <f t="shared" si="67"/>
        <v>4955.3688979999997</v>
      </c>
    </row>
    <row r="214" spans="1:39" x14ac:dyDescent="0.2">
      <c r="A214" s="43" t="s">
        <v>280</v>
      </c>
      <c r="B214" s="44">
        <v>61</v>
      </c>
      <c r="C214" s="44">
        <v>62</v>
      </c>
      <c r="D214" s="45" t="s">
        <v>353</v>
      </c>
      <c r="E214" s="45" t="s">
        <v>77</v>
      </c>
      <c r="F214" s="36">
        <v>990046</v>
      </c>
      <c r="G214" s="38">
        <v>1710</v>
      </c>
      <c r="H214" s="38">
        <v>14.5</v>
      </c>
      <c r="I214" s="38">
        <v>7.18</v>
      </c>
      <c r="J214" s="38">
        <v>13.55</v>
      </c>
      <c r="K214" s="38">
        <v>31.6</v>
      </c>
      <c r="L214" s="38">
        <v>2.5299999999999998</v>
      </c>
      <c r="M214" s="38">
        <v>1135</v>
      </c>
      <c r="N214" s="38">
        <v>0.82</v>
      </c>
      <c r="O214" s="38">
        <v>446</v>
      </c>
      <c r="P214" s="38">
        <v>494</v>
      </c>
      <c r="Q214" s="38">
        <v>156.5</v>
      </c>
      <c r="R214" s="38">
        <v>55.7</v>
      </c>
      <c r="S214" s="38">
        <v>3.17</v>
      </c>
      <c r="T214" s="38">
        <v>1.01</v>
      </c>
      <c r="U214" s="38">
        <v>60.7</v>
      </c>
      <c r="V214" s="38">
        <v>5.09</v>
      </c>
      <c r="W214" s="36">
        <f t="shared" si="51"/>
        <v>2100.5639999999999</v>
      </c>
      <c r="X214" s="36">
        <f t="shared" si="52"/>
        <v>16.641649999999998</v>
      </c>
      <c r="Y214" s="36">
        <f t="shared" si="53"/>
        <v>8.210329999999999</v>
      </c>
      <c r="Z214" s="36">
        <f t="shared" si="54"/>
        <v>15.689545000000001</v>
      </c>
      <c r="AA214" s="36">
        <f t="shared" si="55"/>
        <v>36.422160000000005</v>
      </c>
      <c r="AB214" s="36">
        <f t="shared" si="56"/>
        <v>2.8981149999999998</v>
      </c>
      <c r="AC214" s="36">
        <f t="shared" si="57"/>
        <v>1331.1280000000002</v>
      </c>
      <c r="AD214" s="36">
        <f t="shared" si="58"/>
        <v>0.93242199999999997</v>
      </c>
      <c r="AE214" s="36">
        <f t="shared" si="59"/>
        <v>576.2016000000001</v>
      </c>
      <c r="AF214" s="36">
        <f t="shared" si="60"/>
        <v>189.08329999999998</v>
      </c>
      <c r="AG214" s="36">
        <f t="shared" si="61"/>
        <v>64.58972</v>
      </c>
      <c r="AH214" s="36">
        <f t="shared" si="62"/>
        <v>3.7285539999999995</v>
      </c>
      <c r="AI214" s="36">
        <f t="shared" si="63"/>
        <v>1.1535209999999998</v>
      </c>
      <c r="AJ214" s="36">
        <f t="shared" si="64"/>
        <v>77.082930000000005</v>
      </c>
      <c r="AK214" s="36">
        <f t="shared" si="65"/>
        <v>5.7959829999999997</v>
      </c>
      <c r="AL214" s="83">
        <f t="shared" si="66"/>
        <v>638.00300000000004</v>
      </c>
      <c r="AM214" s="84">
        <f t="shared" si="67"/>
        <v>4430.12183</v>
      </c>
    </row>
    <row r="215" spans="1:39" x14ac:dyDescent="0.2">
      <c r="A215" s="43" t="s">
        <v>280</v>
      </c>
      <c r="B215" s="44">
        <v>62</v>
      </c>
      <c r="C215" s="44">
        <v>63</v>
      </c>
      <c r="D215" s="45" t="s">
        <v>354</v>
      </c>
      <c r="E215" s="45" t="s">
        <v>77</v>
      </c>
      <c r="F215" s="36">
        <v>990046</v>
      </c>
      <c r="G215" s="38">
        <v>2770</v>
      </c>
      <c r="H215" s="38">
        <v>13.55</v>
      </c>
      <c r="I215" s="38">
        <v>5.63</v>
      </c>
      <c r="J215" s="38">
        <v>16.899999999999999</v>
      </c>
      <c r="K215" s="38">
        <v>37.299999999999997</v>
      </c>
      <c r="L215" s="38">
        <v>2</v>
      </c>
      <c r="M215" s="38">
        <v>1820</v>
      </c>
      <c r="N215" s="38">
        <v>0.43</v>
      </c>
      <c r="O215" s="38">
        <v>576</v>
      </c>
      <c r="P215" s="38">
        <v>763</v>
      </c>
      <c r="Q215" s="38">
        <v>259</v>
      </c>
      <c r="R215" s="38">
        <v>75.099999999999994</v>
      </c>
      <c r="S215" s="38">
        <v>3.26</v>
      </c>
      <c r="T215" s="38">
        <v>0.61</v>
      </c>
      <c r="U215" s="38">
        <v>49.1</v>
      </c>
      <c r="V215" s="38">
        <v>3.8</v>
      </c>
      <c r="W215" s="36">
        <f t="shared" si="51"/>
        <v>3402.6679999999997</v>
      </c>
      <c r="X215" s="36">
        <f t="shared" si="52"/>
        <v>15.551335</v>
      </c>
      <c r="Y215" s="36">
        <f t="shared" si="53"/>
        <v>6.4379049999999998</v>
      </c>
      <c r="Z215" s="36">
        <f t="shared" si="54"/>
        <v>19.568509999999996</v>
      </c>
      <c r="AA215" s="36">
        <f t="shared" si="55"/>
        <v>42.991979999999998</v>
      </c>
      <c r="AB215" s="36">
        <f t="shared" si="56"/>
        <v>2.2909999999999999</v>
      </c>
      <c r="AC215" s="36">
        <f t="shared" si="57"/>
        <v>2134.4960000000001</v>
      </c>
      <c r="AD215" s="36">
        <f t="shared" si="58"/>
        <v>0.48895299999999997</v>
      </c>
      <c r="AE215" s="36">
        <f t="shared" si="59"/>
        <v>889.96320000000003</v>
      </c>
      <c r="AF215" s="36">
        <f t="shared" si="60"/>
        <v>312.92379999999997</v>
      </c>
      <c r="AG215" s="36">
        <f t="shared" si="61"/>
        <v>87.085959999999986</v>
      </c>
      <c r="AH215" s="36">
        <f t="shared" si="62"/>
        <v>3.8344119999999995</v>
      </c>
      <c r="AI215" s="36">
        <f t="shared" si="63"/>
        <v>0.69668099999999988</v>
      </c>
      <c r="AJ215" s="36">
        <f t="shared" si="64"/>
        <v>62.352090000000004</v>
      </c>
      <c r="AK215" s="36">
        <f t="shared" si="65"/>
        <v>4.3270600000000004</v>
      </c>
      <c r="AL215" s="83">
        <f t="shared" si="66"/>
        <v>823.96800000000007</v>
      </c>
      <c r="AM215" s="84">
        <f t="shared" si="67"/>
        <v>6985.6768860000002</v>
      </c>
    </row>
    <row r="216" spans="1:39" x14ac:dyDescent="0.2">
      <c r="A216" s="43" t="s">
        <v>280</v>
      </c>
      <c r="B216" s="44">
        <v>63</v>
      </c>
      <c r="C216" s="44">
        <v>64</v>
      </c>
      <c r="D216" s="45" t="s">
        <v>355</v>
      </c>
      <c r="E216" s="45" t="s">
        <v>77</v>
      </c>
      <c r="F216" s="36">
        <v>990046</v>
      </c>
      <c r="G216" s="38">
        <v>1290</v>
      </c>
      <c r="H216" s="38">
        <v>9.11</v>
      </c>
      <c r="I216" s="38">
        <v>4.24</v>
      </c>
      <c r="J216" s="38">
        <v>8.64</v>
      </c>
      <c r="K216" s="38">
        <v>18.8</v>
      </c>
      <c r="L216" s="38">
        <v>1.62</v>
      </c>
      <c r="M216" s="38">
        <v>825</v>
      </c>
      <c r="N216" s="38">
        <v>0.48</v>
      </c>
      <c r="O216" s="38">
        <v>414</v>
      </c>
      <c r="P216" s="38">
        <v>338</v>
      </c>
      <c r="Q216" s="38">
        <v>116.5</v>
      </c>
      <c r="R216" s="38">
        <v>34.299999999999997</v>
      </c>
      <c r="S216" s="38">
        <v>1.96</v>
      </c>
      <c r="T216" s="38">
        <v>0.52</v>
      </c>
      <c r="U216" s="38">
        <v>38.9</v>
      </c>
      <c r="V216" s="38">
        <v>2.73</v>
      </c>
      <c r="W216" s="36">
        <f t="shared" si="51"/>
        <v>1584.636</v>
      </c>
      <c r="X216" s="36">
        <f t="shared" si="52"/>
        <v>10.455546999999999</v>
      </c>
      <c r="Y216" s="36">
        <f t="shared" si="53"/>
        <v>4.8484400000000001</v>
      </c>
      <c r="Z216" s="36">
        <f t="shared" si="54"/>
        <v>10.004256</v>
      </c>
      <c r="AA216" s="36">
        <f t="shared" si="55"/>
        <v>21.668880000000001</v>
      </c>
      <c r="AB216" s="36">
        <f t="shared" si="56"/>
        <v>1.85571</v>
      </c>
      <c r="AC216" s="36">
        <f t="shared" si="57"/>
        <v>967.56000000000006</v>
      </c>
      <c r="AD216" s="36">
        <f t="shared" si="58"/>
        <v>0.54580799999999996</v>
      </c>
      <c r="AE216" s="36">
        <f t="shared" si="59"/>
        <v>394.24320000000006</v>
      </c>
      <c r="AF216" s="36">
        <f t="shared" si="60"/>
        <v>140.75530000000001</v>
      </c>
      <c r="AG216" s="36">
        <f t="shared" si="61"/>
        <v>39.774279999999997</v>
      </c>
      <c r="AH216" s="36">
        <f t="shared" si="62"/>
        <v>2.3053519999999996</v>
      </c>
      <c r="AI216" s="36">
        <f t="shared" si="63"/>
        <v>0.59389199999999998</v>
      </c>
      <c r="AJ216" s="36">
        <f t="shared" si="64"/>
        <v>49.39911</v>
      </c>
      <c r="AK216" s="36">
        <f t="shared" si="65"/>
        <v>3.1086510000000001</v>
      </c>
      <c r="AL216" s="83">
        <f t="shared" si="66"/>
        <v>592.22700000000009</v>
      </c>
      <c r="AM216" s="84">
        <f t="shared" si="67"/>
        <v>3231.7544259999991</v>
      </c>
    </row>
    <row r="217" spans="1:39" x14ac:dyDescent="0.2">
      <c r="A217" s="43" t="s">
        <v>280</v>
      </c>
      <c r="B217" s="44">
        <v>64</v>
      </c>
      <c r="C217" s="44">
        <v>65</v>
      </c>
      <c r="D217" s="45" t="s">
        <v>356</v>
      </c>
      <c r="E217" s="45" t="s">
        <v>77</v>
      </c>
      <c r="F217" s="36">
        <v>990046</v>
      </c>
      <c r="G217" s="38">
        <v>1230</v>
      </c>
      <c r="H217" s="38">
        <v>8.7100000000000009</v>
      </c>
      <c r="I217" s="38">
        <v>3.77</v>
      </c>
      <c r="J217" s="38">
        <v>8.0299999999999994</v>
      </c>
      <c r="K217" s="38">
        <v>18.95</v>
      </c>
      <c r="L217" s="38">
        <v>1.44</v>
      </c>
      <c r="M217" s="38">
        <v>772</v>
      </c>
      <c r="N217" s="38">
        <v>0.48</v>
      </c>
      <c r="O217" s="38">
        <v>650</v>
      </c>
      <c r="P217" s="38">
        <v>325</v>
      </c>
      <c r="Q217" s="38">
        <v>108.5</v>
      </c>
      <c r="R217" s="38">
        <v>33.200000000000003</v>
      </c>
      <c r="S217" s="38">
        <v>1.82</v>
      </c>
      <c r="T217" s="38">
        <v>0.6</v>
      </c>
      <c r="U217" s="38">
        <v>36.9</v>
      </c>
      <c r="V217" s="38">
        <v>3.24</v>
      </c>
      <c r="W217" s="36">
        <f t="shared" si="51"/>
        <v>1510.932</v>
      </c>
      <c r="X217" s="36">
        <f t="shared" si="52"/>
        <v>9.9964670000000009</v>
      </c>
      <c r="Y217" s="36">
        <f t="shared" si="53"/>
        <v>4.3109950000000001</v>
      </c>
      <c r="Z217" s="36">
        <f t="shared" si="54"/>
        <v>9.2979369999999992</v>
      </c>
      <c r="AA217" s="36">
        <f t="shared" si="55"/>
        <v>21.84177</v>
      </c>
      <c r="AB217" s="36">
        <f t="shared" si="56"/>
        <v>1.6495199999999999</v>
      </c>
      <c r="AC217" s="36">
        <f t="shared" si="57"/>
        <v>905.40160000000003</v>
      </c>
      <c r="AD217" s="36">
        <f t="shared" si="58"/>
        <v>0.54580799999999996</v>
      </c>
      <c r="AE217" s="36">
        <f t="shared" si="59"/>
        <v>379.08000000000004</v>
      </c>
      <c r="AF217" s="36">
        <f t="shared" si="60"/>
        <v>131.08969999999999</v>
      </c>
      <c r="AG217" s="36">
        <f t="shared" si="61"/>
        <v>38.498719999999999</v>
      </c>
      <c r="AH217" s="36">
        <f t="shared" si="62"/>
        <v>2.1406839999999998</v>
      </c>
      <c r="AI217" s="36">
        <f t="shared" si="63"/>
        <v>0.68525999999999987</v>
      </c>
      <c r="AJ217" s="36">
        <f t="shared" si="64"/>
        <v>46.859310000000001</v>
      </c>
      <c r="AK217" s="36">
        <f t="shared" si="65"/>
        <v>3.6893880000000006</v>
      </c>
      <c r="AL217" s="83">
        <f t="shared" si="66"/>
        <v>929.82500000000005</v>
      </c>
      <c r="AM217" s="84">
        <f t="shared" si="67"/>
        <v>3066.0191589999995</v>
      </c>
    </row>
    <row r="218" spans="1:39" x14ac:dyDescent="0.2">
      <c r="A218" s="43" t="s">
        <v>280</v>
      </c>
      <c r="B218" s="44">
        <v>65</v>
      </c>
      <c r="C218" s="44">
        <v>66</v>
      </c>
      <c r="D218" s="45" t="s">
        <v>357</v>
      </c>
      <c r="E218" s="45" t="s">
        <v>77</v>
      </c>
      <c r="F218" s="36">
        <v>990046</v>
      </c>
      <c r="G218" s="38">
        <v>3400</v>
      </c>
      <c r="H218" s="38">
        <v>13.25</v>
      </c>
      <c r="I218" s="38">
        <v>4.6900000000000004</v>
      </c>
      <c r="J218" s="38">
        <v>18.8</v>
      </c>
      <c r="K218" s="38">
        <v>38.4</v>
      </c>
      <c r="L218" s="38">
        <v>2.06</v>
      </c>
      <c r="M218" s="38">
        <v>2210</v>
      </c>
      <c r="N218" s="38">
        <v>0.65</v>
      </c>
      <c r="O218" s="38">
        <v>1205</v>
      </c>
      <c r="P218" s="38">
        <v>960</v>
      </c>
      <c r="Q218" s="38">
        <v>316</v>
      </c>
      <c r="R218" s="38">
        <v>88.7</v>
      </c>
      <c r="S218" s="38">
        <v>3.23</v>
      </c>
      <c r="T218" s="38">
        <v>0.61</v>
      </c>
      <c r="U218" s="38">
        <v>55.6</v>
      </c>
      <c r="V218" s="38">
        <v>4.3</v>
      </c>
      <c r="W218" s="36">
        <f t="shared" si="51"/>
        <v>4176.5599999999995</v>
      </c>
      <c r="X218" s="36">
        <f t="shared" si="52"/>
        <v>15.207025</v>
      </c>
      <c r="Y218" s="36">
        <f t="shared" si="53"/>
        <v>5.3630149999999999</v>
      </c>
      <c r="Z218" s="36">
        <f t="shared" si="54"/>
        <v>21.768519999999999</v>
      </c>
      <c r="AA218" s="36">
        <f t="shared" si="55"/>
        <v>44.259840000000004</v>
      </c>
      <c r="AB218" s="36">
        <f t="shared" si="56"/>
        <v>2.3597299999999999</v>
      </c>
      <c r="AC218" s="36">
        <f t="shared" si="57"/>
        <v>2591.8879999999999</v>
      </c>
      <c r="AD218" s="36">
        <f t="shared" si="58"/>
        <v>0.73911500000000008</v>
      </c>
      <c r="AE218" s="36">
        <f t="shared" si="59"/>
        <v>1119.7440000000001</v>
      </c>
      <c r="AF218" s="36">
        <f t="shared" si="60"/>
        <v>381.7912</v>
      </c>
      <c r="AG218" s="36">
        <f t="shared" si="61"/>
        <v>102.85652</v>
      </c>
      <c r="AH218" s="36">
        <f t="shared" si="62"/>
        <v>3.7991259999999998</v>
      </c>
      <c r="AI218" s="36">
        <f t="shared" si="63"/>
        <v>0.69668099999999988</v>
      </c>
      <c r="AJ218" s="36">
        <f t="shared" si="64"/>
        <v>70.606440000000006</v>
      </c>
      <c r="AK218" s="36">
        <f t="shared" si="65"/>
        <v>4.8964100000000004</v>
      </c>
      <c r="AL218" s="83">
        <f t="shared" si="66"/>
        <v>1723.7525000000001</v>
      </c>
      <c r="AM218" s="84">
        <f t="shared" si="67"/>
        <v>8542.5356219999958</v>
      </c>
    </row>
    <row r="219" spans="1:39" x14ac:dyDescent="0.2">
      <c r="A219" s="43" t="s">
        <v>280</v>
      </c>
      <c r="B219" s="44">
        <v>66</v>
      </c>
      <c r="C219" s="44">
        <v>67</v>
      </c>
      <c r="D219" s="45" t="s">
        <v>358</v>
      </c>
      <c r="E219" s="45" t="s">
        <v>77</v>
      </c>
      <c r="F219" s="36">
        <v>990046</v>
      </c>
      <c r="G219" s="38">
        <v>2540</v>
      </c>
      <c r="H219" s="38">
        <v>15.35</v>
      </c>
      <c r="I219" s="38">
        <v>5.0999999999999996</v>
      </c>
      <c r="J219" s="38">
        <v>16.2</v>
      </c>
      <c r="K219" s="38">
        <v>34.6</v>
      </c>
      <c r="L219" s="38">
        <v>2.21</v>
      </c>
      <c r="M219" s="38">
        <v>1670</v>
      </c>
      <c r="N219" s="38">
        <v>0.56000000000000005</v>
      </c>
      <c r="O219" s="38">
        <v>890</v>
      </c>
      <c r="P219" s="38">
        <v>734</v>
      </c>
      <c r="Q219" s="38">
        <v>238</v>
      </c>
      <c r="R219" s="38">
        <v>71.8</v>
      </c>
      <c r="S219" s="38">
        <v>3.03</v>
      </c>
      <c r="T219" s="38">
        <v>0.65</v>
      </c>
      <c r="U219" s="38">
        <v>51</v>
      </c>
      <c r="V219" s="38">
        <v>3.75</v>
      </c>
      <c r="W219" s="36">
        <f t="shared" si="51"/>
        <v>3120.136</v>
      </c>
      <c r="X219" s="36">
        <f t="shared" si="52"/>
        <v>17.617194999999999</v>
      </c>
      <c r="Y219" s="36">
        <f t="shared" si="53"/>
        <v>5.8318499999999993</v>
      </c>
      <c r="Z219" s="36">
        <f t="shared" si="54"/>
        <v>18.757979999999996</v>
      </c>
      <c r="AA219" s="36">
        <f t="shared" si="55"/>
        <v>39.879960000000004</v>
      </c>
      <c r="AB219" s="36">
        <f t="shared" si="56"/>
        <v>2.531555</v>
      </c>
      <c r="AC219" s="36">
        <f t="shared" si="57"/>
        <v>1958.576</v>
      </c>
      <c r="AD219" s="36">
        <f t="shared" si="58"/>
        <v>0.63677600000000001</v>
      </c>
      <c r="AE219" s="36">
        <f t="shared" si="59"/>
        <v>856.13760000000002</v>
      </c>
      <c r="AF219" s="36">
        <f t="shared" si="60"/>
        <v>287.55160000000001</v>
      </c>
      <c r="AG219" s="36">
        <f t="shared" si="61"/>
        <v>83.25927999999999</v>
      </c>
      <c r="AH219" s="36">
        <f t="shared" si="62"/>
        <v>3.5638859999999997</v>
      </c>
      <c r="AI219" s="36">
        <f t="shared" si="63"/>
        <v>0.74236499999999994</v>
      </c>
      <c r="AJ219" s="36">
        <f t="shared" si="64"/>
        <v>64.764899999999997</v>
      </c>
      <c r="AK219" s="36">
        <f t="shared" si="65"/>
        <v>4.2701250000000002</v>
      </c>
      <c r="AL219" s="83">
        <f t="shared" si="66"/>
        <v>1273.145</v>
      </c>
      <c r="AM219" s="84">
        <f t="shared" si="67"/>
        <v>6464.2570720000003</v>
      </c>
    </row>
    <row r="220" spans="1:39" x14ac:dyDescent="0.2">
      <c r="A220" s="43" t="s">
        <v>280</v>
      </c>
      <c r="B220" s="44">
        <v>67</v>
      </c>
      <c r="C220" s="44">
        <v>68</v>
      </c>
      <c r="D220" s="45" t="s">
        <v>359</v>
      </c>
      <c r="E220" s="45" t="s">
        <v>77</v>
      </c>
      <c r="F220" s="36">
        <v>990046</v>
      </c>
      <c r="G220" s="38">
        <v>2350</v>
      </c>
      <c r="H220" s="38">
        <v>8.98</v>
      </c>
      <c r="I220" s="38">
        <v>3.25</v>
      </c>
      <c r="J220" s="38">
        <v>10.050000000000001</v>
      </c>
      <c r="K220" s="38">
        <v>21</v>
      </c>
      <c r="L220" s="38">
        <v>1.28</v>
      </c>
      <c r="M220" s="38">
        <v>1625</v>
      </c>
      <c r="N220" s="38">
        <v>0.37</v>
      </c>
      <c r="O220" s="38">
        <v>591</v>
      </c>
      <c r="P220" s="38">
        <v>568</v>
      </c>
      <c r="Q220" s="38">
        <v>205</v>
      </c>
      <c r="R220" s="38">
        <v>48.2</v>
      </c>
      <c r="S220" s="38">
        <v>2.13</v>
      </c>
      <c r="T220" s="38">
        <v>0.47</v>
      </c>
      <c r="U220" s="38">
        <v>32.6</v>
      </c>
      <c r="V220" s="38">
        <v>2.56</v>
      </c>
      <c r="W220" s="36">
        <f t="shared" si="51"/>
        <v>2886.74</v>
      </c>
      <c r="X220" s="36">
        <f t="shared" si="52"/>
        <v>10.306346</v>
      </c>
      <c r="Y220" s="36">
        <f t="shared" si="53"/>
        <v>3.7163749999999998</v>
      </c>
      <c r="Z220" s="36">
        <f t="shared" si="54"/>
        <v>11.636895000000001</v>
      </c>
      <c r="AA220" s="36">
        <f t="shared" si="55"/>
        <v>24.204600000000003</v>
      </c>
      <c r="AB220" s="36">
        <f t="shared" si="56"/>
        <v>1.46624</v>
      </c>
      <c r="AC220" s="36">
        <f t="shared" si="57"/>
        <v>1905.8000000000002</v>
      </c>
      <c r="AD220" s="36">
        <f t="shared" si="58"/>
        <v>0.42072700000000002</v>
      </c>
      <c r="AE220" s="36">
        <f t="shared" si="59"/>
        <v>662.51520000000005</v>
      </c>
      <c r="AF220" s="36">
        <f t="shared" si="60"/>
        <v>247.68099999999998</v>
      </c>
      <c r="AG220" s="36">
        <f t="shared" si="61"/>
        <v>55.892720000000004</v>
      </c>
      <c r="AH220" s="36">
        <f t="shared" si="62"/>
        <v>2.5053059999999996</v>
      </c>
      <c r="AI220" s="36">
        <f t="shared" si="63"/>
        <v>0.5367869999999999</v>
      </c>
      <c r="AJ220" s="36">
        <f t="shared" si="64"/>
        <v>41.398740000000004</v>
      </c>
      <c r="AK220" s="36">
        <f t="shared" si="65"/>
        <v>2.9150720000000003</v>
      </c>
      <c r="AL220" s="83">
        <f t="shared" si="66"/>
        <v>845.42550000000006</v>
      </c>
      <c r="AM220" s="84">
        <f t="shared" si="67"/>
        <v>5857.7360079999989</v>
      </c>
    </row>
    <row r="221" spans="1:39" x14ac:dyDescent="0.2">
      <c r="A221" s="43" t="s">
        <v>280</v>
      </c>
      <c r="B221" s="44">
        <v>68</v>
      </c>
      <c r="C221" s="44">
        <v>69</v>
      </c>
      <c r="D221" s="45" t="s">
        <v>360</v>
      </c>
      <c r="E221" s="45" t="s">
        <v>77</v>
      </c>
      <c r="F221" s="36">
        <v>990046</v>
      </c>
      <c r="G221" s="38">
        <v>1745</v>
      </c>
      <c r="H221" s="38">
        <v>11.4</v>
      </c>
      <c r="I221" s="38">
        <v>4.3</v>
      </c>
      <c r="J221" s="38">
        <v>10.15</v>
      </c>
      <c r="K221" s="38">
        <v>22.1</v>
      </c>
      <c r="L221" s="38">
        <v>1.76</v>
      </c>
      <c r="M221" s="38">
        <v>1190</v>
      </c>
      <c r="N221" s="38">
        <v>0.47</v>
      </c>
      <c r="O221" s="38">
        <v>570</v>
      </c>
      <c r="P221" s="38">
        <v>438</v>
      </c>
      <c r="Q221" s="38">
        <v>151</v>
      </c>
      <c r="R221" s="38">
        <v>41.2</v>
      </c>
      <c r="S221" s="38">
        <v>2.56</v>
      </c>
      <c r="T221" s="38">
        <v>0.56000000000000005</v>
      </c>
      <c r="U221" s="38">
        <v>44.4</v>
      </c>
      <c r="V221" s="38">
        <v>2.91</v>
      </c>
      <c r="W221" s="36">
        <f t="shared" si="51"/>
        <v>2143.558</v>
      </c>
      <c r="X221" s="36">
        <f t="shared" si="52"/>
        <v>13.083779999999999</v>
      </c>
      <c r="Y221" s="36">
        <f t="shared" si="53"/>
        <v>4.9170499999999997</v>
      </c>
      <c r="Z221" s="36">
        <f t="shared" si="54"/>
        <v>11.752685</v>
      </c>
      <c r="AA221" s="36">
        <f t="shared" si="55"/>
        <v>25.472460000000002</v>
      </c>
      <c r="AB221" s="36">
        <f t="shared" si="56"/>
        <v>2.0160800000000001</v>
      </c>
      <c r="AC221" s="36">
        <f t="shared" si="57"/>
        <v>1395.6320000000001</v>
      </c>
      <c r="AD221" s="36">
        <f t="shared" si="58"/>
        <v>0.53443699999999994</v>
      </c>
      <c r="AE221" s="36">
        <f t="shared" si="59"/>
        <v>510.88320000000004</v>
      </c>
      <c r="AF221" s="36">
        <f t="shared" si="60"/>
        <v>182.43819999999999</v>
      </c>
      <c r="AG221" s="36">
        <f t="shared" si="61"/>
        <v>47.77552</v>
      </c>
      <c r="AH221" s="36">
        <f t="shared" si="62"/>
        <v>3.011072</v>
      </c>
      <c r="AI221" s="36">
        <f t="shared" si="63"/>
        <v>0.63957600000000003</v>
      </c>
      <c r="AJ221" s="36">
        <f t="shared" si="64"/>
        <v>56.383560000000003</v>
      </c>
      <c r="AK221" s="36">
        <f t="shared" si="65"/>
        <v>3.3136170000000003</v>
      </c>
      <c r="AL221" s="83">
        <f t="shared" si="66"/>
        <v>815.3850000000001</v>
      </c>
      <c r="AM221" s="84">
        <f t="shared" si="67"/>
        <v>4401.4112369999993</v>
      </c>
    </row>
    <row r="222" spans="1:39" x14ac:dyDescent="0.2">
      <c r="A222" s="43" t="s">
        <v>280</v>
      </c>
      <c r="B222" s="44">
        <v>69</v>
      </c>
      <c r="C222" s="44">
        <v>70</v>
      </c>
      <c r="D222" s="45" t="s">
        <v>362</v>
      </c>
      <c r="E222" s="45" t="s">
        <v>77</v>
      </c>
      <c r="F222" s="36">
        <v>990046</v>
      </c>
      <c r="G222" s="38">
        <v>1870</v>
      </c>
      <c r="H222" s="38">
        <v>13.4</v>
      </c>
      <c r="I222" s="38">
        <v>6.41</v>
      </c>
      <c r="J222" s="38">
        <v>9.8699999999999992</v>
      </c>
      <c r="K222" s="38">
        <v>23.7</v>
      </c>
      <c r="L222" s="38">
        <v>2.17</v>
      </c>
      <c r="M222" s="38">
        <v>1260</v>
      </c>
      <c r="N222" s="38">
        <v>0.74</v>
      </c>
      <c r="O222" s="38">
        <v>724</v>
      </c>
      <c r="P222" s="38">
        <v>458</v>
      </c>
      <c r="Q222" s="38">
        <v>163.5</v>
      </c>
      <c r="R222" s="38">
        <v>43.4</v>
      </c>
      <c r="S222" s="38">
        <v>2.65</v>
      </c>
      <c r="T222" s="38">
        <v>0.92</v>
      </c>
      <c r="U222" s="38">
        <v>59.4</v>
      </c>
      <c r="V222" s="38">
        <v>4.88</v>
      </c>
      <c r="W222" s="36">
        <f t="shared" si="51"/>
        <v>2297.1079999999997</v>
      </c>
      <c r="X222" s="36">
        <f t="shared" si="52"/>
        <v>15.37918</v>
      </c>
      <c r="Y222" s="36">
        <f t="shared" si="53"/>
        <v>7.3298350000000001</v>
      </c>
      <c r="Z222" s="36">
        <f t="shared" si="54"/>
        <v>11.428472999999999</v>
      </c>
      <c r="AA222" s="36">
        <f t="shared" si="55"/>
        <v>27.31662</v>
      </c>
      <c r="AB222" s="36">
        <f t="shared" si="56"/>
        <v>2.485735</v>
      </c>
      <c r="AC222" s="36">
        <f t="shared" si="57"/>
        <v>1477.7280000000001</v>
      </c>
      <c r="AD222" s="36">
        <f t="shared" si="58"/>
        <v>0.84145400000000004</v>
      </c>
      <c r="AE222" s="36">
        <f t="shared" si="59"/>
        <v>534.21120000000008</v>
      </c>
      <c r="AF222" s="36">
        <f t="shared" si="60"/>
        <v>197.54069999999999</v>
      </c>
      <c r="AG222" s="36">
        <f t="shared" si="61"/>
        <v>50.326639999999998</v>
      </c>
      <c r="AH222" s="36">
        <f t="shared" si="62"/>
        <v>3.1169299999999995</v>
      </c>
      <c r="AI222" s="36">
        <f t="shared" si="63"/>
        <v>1.050732</v>
      </c>
      <c r="AJ222" s="36">
        <f t="shared" si="64"/>
        <v>75.432060000000007</v>
      </c>
      <c r="AK222" s="36">
        <f t="shared" si="65"/>
        <v>5.5568559999999998</v>
      </c>
      <c r="AL222" s="83">
        <f t="shared" si="66"/>
        <v>1035.682</v>
      </c>
      <c r="AM222" s="84">
        <f t="shared" si="67"/>
        <v>4706.8524149999994</v>
      </c>
    </row>
    <row r="223" spans="1:39" x14ac:dyDescent="0.2">
      <c r="A223" s="43" t="s">
        <v>280</v>
      </c>
      <c r="B223" s="44">
        <v>70</v>
      </c>
      <c r="C223" s="44">
        <v>71</v>
      </c>
      <c r="D223" s="45" t="s">
        <v>363</v>
      </c>
      <c r="E223" s="45" t="s">
        <v>77</v>
      </c>
      <c r="F223" s="36">
        <v>990047</v>
      </c>
      <c r="G223" s="22">
        <v>2360</v>
      </c>
      <c r="H223" s="22">
        <v>13.5</v>
      </c>
      <c r="I223" s="22">
        <v>5.89</v>
      </c>
      <c r="J223" s="22">
        <v>11.8</v>
      </c>
      <c r="K223" s="22">
        <v>25.7</v>
      </c>
      <c r="L223" s="22">
        <v>2.2400000000000002</v>
      </c>
      <c r="M223" s="22">
        <v>1675</v>
      </c>
      <c r="N223" s="22">
        <v>0.61</v>
      </c>
      <c r="O223" s="22">
        <v>655</v>
      </c>
      <c r="P223" s="22">
        <v>571</v>
      </c>
      <c r="Q223" s="22">
        <v>198</v>
      </c>
      <c r="R223" s="22">
        <v>55.1</v>
      </c>
      <c r="S223" s="22">
        <v>3.43</v>
      </c>
      <c r="T223" s="22">
        <v>0.66</v>
      </c>
      <c r="U223" s="22">
        <v>59</v>
      </c>
      <c r="V223" s="22">
        <v>4.78</v>
      </c>
      <c r="W223" s="36">
        <f t="shared" si="51"/>
        <v>2899.0239999999999</v>
      </c>
      <c r="X223" s="36">
        <f t="shared" si="52"/>
        <v>15.49395</v>
      </c>
      <c r="Y223" s="36">
        <f t="shared" si="53"/>
        <v>6.7352149999999993</v>
      </c>
      <c r="Z223" s="36">
        <f t="shared" si="54"/>
        <v>13.663220000000001</v>
      </c>
      <c r="AA223" s="36">
        <f t="shared" si="55"/>
        <v>29.62182</v>
      </c>
      <c r="AB223" s="36">
        <f t="shared" si="56"/>
        <v>2.5659200000000002</v>
      </c>
      <c r="AC223" s="36">
        <f t="shared" si="57"/>
        <v>1964.44</v>
      </c>
      <c r="AD223" s="36">
        <f t="shared" si="58"/>
        <v>0.693631</v>
      </c>
      <c r="AE223" s="36">
        <f t="shared" si="59"/>
        <v>666.01440000000002</v>
      </c>
      <c r="AF223" s="36">
        <f t="shared" si="60"/>
        <v>239.22359999999998</v>
      </c>
      <c r="AG223" s="36">
        <f t="shared" si="61"/>
        <v>63.89396</v>
      </c>
      <c r="AH223" s="36">
        <f t="shared" si="62"/>
        <v>4.0343659999999995</v>
      </c>
      <c r="AI223" s="36">
        <f t="shared" si="63"/>
        <v>0.75378599999999996</v>
      </c>
      <c r="AJ223" s="36">
        <f t="shared" si="64"/>
        <v>74.924099999999996</v>
      </c>
      <c r="AK223" s="36">
        <f t="shared" si="65"/>
        <v>5.4429860000000003</v>
      </c>
      <c r="AL223" s="83">
        <f t="shared" si="66"/>
        <v>936.97750000000008</v>
      </c>
      <c r="AM223" s="84">
        <f t="shared" si="67"/>
        <v>5986.5249540000013</v>
      </c>
    </row>
    <row r="224" spans="1:39" x14ac:dyDescent="0.2">
      <c r="A224" s="43" t="s">
        <v>280</v>
      </c>
      <c r="B224" s="44">
        <v>71</v>
      </c>
      <c r="C224" s="44">
        <v>72</v>
      </c>
      <c r="D224" s="45" t="s">
        <v>365</v>
      </c>
      <c r="E224" s="45" t="s">
        <v>77</v>
      </c>
      <c r="F224" s="36">
        <v>990047</v>
      </c>
      <c r="G224" s="22">
        <v>1535</v>
      </c>
      <c r="H224" s="22">
        <v>19.399999999999999</v>
      </c>
      <c r="I224" s="22">
        <v>7.67</v>
      </c>
      <c r="J224" s="22">
        <v>11.85</v>
      </c>
      <c r="K224" s="22">
        <v>25.4</v>
      </c>
      <c r="L224" s="22">
        <v>3.07</v>
      </c>
      <c r="M224" s="22">
        <v>1030</v>
      </c>
      <c r="N224" s="22">
        <v>0.78</v>
      </c>
      <c r="O224" s="22">
        <v>325</v>
      </c>
      <c r="P224" s="22">
        <v>409</v>
      </c>
      <c r="Q224" s="22">
        <v>132.5</v>
      </c>
      <c r="R224" s="22">
        <v>52.2</v>
      </c>
      <c r="S224" s="22">
        <v>3.82</v>
      </c>
      <c r="T224" s="22">
        <v>0.95</v>
      </c>
      <c r="U224" s="22">
        <v>80.599999999999994</v>
      </c>
      <c r="V224" s="22">
        <v>5.98</v>
      </c>
      <c r="W224" s="36">
        <f t="shared" si="51"/>
        <v>1885.5939999999998</v>
      </c>
      <c r="X224" s="36">
        <f t="shared" si="52"/>
        <v>22.265379999999997</v>
      </c>
      <c r="Y224" s="36">
        <f t="shared" si="53"/>
        <v>8.770645</v>
      </c>
      <c r="Z224" s="36">
        <f t="shared" si="54"/>
        <v>13.721114999999999</v>
      </c>
      <c r="AA224" s="36">
        <f t="shared" si="55"/>
        <v>29.276040000000002</v>
      </c>
      <c r="AB224" s="36">
        <f t="shared" si="56"/>
        <v>3.5166849999999998</v>
      </c>
      <c r="AC224" s="36">
        <f t="shared" si="57"/>
        <v>1207.9840000000002</v>
      </c>
      <c r="AD224" s="36">
        <f t="shared" si="58"/>
        <v>0.886938</v>
      </c>
      <c r="AE224" s="36">
        <f t="shared" si="59"/>
        <v>477.05760000000004</v>
      </c>
      <c r="AF224" s="36">
        <f t="shared" si="60"/>
        <v>160.0865</v>
      </c>
      <c r="AG224" s="36">
        <f t="shared" si="61"/>
        <v>60.531120000000001</v>
      </c>
      <c r="AH224" s="36">
        <f t="shared" si="62"/>
        <v>4.4930839999999996</v>
      </c>
      <c r="AI224" s="36">
        <f t="shared" si="63"/>
        <v>1.0849949999999999</v>
      </c>
      <c r="AJ224" s="36">
        <f t="shared" si="64"/>
        <v>102.35393999999999</v>
      </c>
      <c r="AK224" s="36">
        <f t="shared" si="65"/>
        <v>6.8094260000000011</v>
      </c>
      <c r="AL224" s="83">
        <f t="shared" si="66"/>
        <v>464.91250000000002</v>
      </c>
      <c r="AM224" s="84">
        <f t="shared" si="67"/>
        <v>3984.4314680000007</v>
      </c>
    </row>
    <row r="225" spans="1:39" x14ac:dyDescent="0.2">
      <c r="A225" s="43" t="s">
        <v>280</v>
      </c>
      <c r="B225" s="44">
        <v>72</v>
      </c>
      <c r="C225" s="44">
        <v>73</v>
      </c>
      <c r="D225" s="45" t="s">
        <v>366</v>
      </c>
      <c r="E225" s="45" t="s">
        <v>77</v>
      </c>
      <c r="F225" s="36">
        <v>990047</v>
      </c>
      <c r="G225" s="22">
        <v>1175</v>
      </c>
      <c r="H225" s="22">
        <v>18.149999999999999</v>
      </c>
      <c r="I225" s="22">
        <v>8.1999999999999993</v>
      </c>
      <c r="J225" s="22">
        <v>10.15</v>
      </c>
      <c r="K225" s="22">
        <v>25.8</v>
      </c>
      <c r="L225" s="22">
        <v>2.95</v>
      </c>
      <c r="M225" s="22">
        <v>713</v>
      </c>
      <c r="N225" s="22">
        <v>0.74</v>
      </c>
      <c r="O225" s="22">
        <v>364</v>
      </c>
      <c r="P225" s="22">
        <v>328</v>
      </c>
      <c r="Q225" s="22">
        <v>105</v>
      </c>
      <c r="R225" s="22">
        <v>44.8</v>
      </c>
      <c r="S225" s="22">
        <v>3.71</v>
      </c>
      <c r="T225" s="22">
        <v>1</v>
      </c>
      <c r="U225" s="22">
        <v>85.4</v>
      </c>
      <c r="V225" s="22">
        <v>6.12</v>
      </c>
      <c r="W225" s="36">
        <f t="shared" si="51"/>
        <v>1443.37</v>
      </c>
      <c r="X225" s="36">
        <f t="shared" si="52"/>
        <v>20.830754999999996</v>
      </c>
      <c r="Y225" s="36">
        <f t="shared" si="53"/>
        <v>9.3766999999999996</v>
      </c>
      <c r="Z225" s="36">
        <f t="shared" si="54"/>
        <v>11.752685</v>
      </c>
      <c r="AA225" s="36">
        <f t="shared" si="55"/>
        <v>29.737080000000002</v>
      </c>
      <c r="AB225" s="36">
        <f t="shared" si="56"/>
        <v>3.3792249999999999</v>
      </c>
      <c r="AC225" s="36">
        <f t="shared" si="57"/>
        <v>836.20640000000003</v>
      </c>
      <c r="AD225" s="36">
        <f t="shared" si="58"/>
        <v>0.84145400000000004</v>
      </c>
      <c r="AE225" s="36">
        <f t="shared" si="59"/>
        <v>382.57920000000001</v>
      </c>
      <c r="AF225" s="36">
        <f t="shared" si="60"/>
        <v>126.86099999999999</v>
      </c>
      <c r="AG225" s="36">
        <f t="shared" si="61"/>
        <v>51.950079999999993</v>
      </c>
      <c r="AH225" s="36">
        <f t="shared" si="62"/>
        <v>4.363702</v>
      </c>
      <c r="AI225" s="36">
        <f t="shared" si="63"/>
        <v>1.1420999999999999</v>
      </c>
      <c r="AJ225" s="36">
        <f t="shared" si="64"/>
        <v>108.44946000000002</v>
      </c>
      <c r="AK225" s="36">
        <f t="shared" si="65"/>
        <v>6.9688440000000007</v>
      </c>
      <c r="AL225" s="83">
        <f t="shared" si="66"/>
        <v>520.702</v>
      </c>
      <c r="AM225" s="84">
        <f t="shared" si="67"/>
        <v>3037.8086849999995</v>
      </c>
    </row>
    <row r="226" spans="1:39" x14ac:dyDescent="0.2">
      <c r="A226" s="43" t="s">
        <v>280</v>
      </c>
      <c r="B226" s="44">
        <v>73</v>
      </c>
      <c r="C226" s="44">
        <v>74</v>
      </c>
      <c r="D226" s="45" t="s">
        <v>367</v>
      </c>
      <c r="E226" s="45" t="s">
        <v>77</v>
      </c>
      <c r="F226" s="36">
        <v>990047</v>
      </c>
      <c r="G226" s="22">
        <v>1035</v>
      </c>
      <c r="H226" s="22">
        <v>17.75</v>
      </c>
      <c r="I226" s="22">
        <v>8.7899999999999991</v>
      </c>
      <c r="J226" s="22">
        <v>10.3</v>
      </c>
      <c r="K226" s="22">
        <v>25.2</v>
      </c>
      <c r="L226" s="22">
        <v>2.86</v>
      </c>
      <c r="M226" s="22">
        <v>618</v>
      </c>
      <c r="N226" s="22">
        <v>0.81</v>
      </c>
      <c r="O226" s="22">
        <v>320</v>
      </c>
      <c r="P226" s="22">
        <v>300</v>
      </c>
      <c r="Q226" s="22">
        <v>96.3</v>
      </c>
      <c r="R226" s="22">
        <v>43.8</v>
      </c>
      <c r="S226" s="22">
        <v>3.38</v>
      </c>
      <c r="T226" s="22">
        <v>1.02</v>
      </c>
      <c r="U226" s="22">
        <v>80.8</v>
      </c>
      <c r="V226" s="22">
        <v>6.64</v>
      </c>
      <c r="W226" s="36">
        <f t="shared" si="51"/>
        <v>1271.394</v>
      </c>
      <c r="X226" s="36">
        <f t="shared" si="52"/>
        <v>20.371675</v>
      </c>
      <c r="Y226" s="36">
        <f t="shared" si="53"/>
        <v>10.051364999999999</v>
      </c>
      <c r="Z226" s="36">
        <f t="shared" si="54"/>
        <v>11.92637</v>
      </c>
      <c r="AA226" s="36">
        <f t="shared" si="55"/>
        <v>29.04552</v>
      </c>
      <c r="AB226" s="36">
        <f t="shared" si="56"/>
        <v>3.2761299999999998</v>
      </c>
      <c r="AC226" s="36">
        <f t="shared" si="57"/>
        <v>724.79040000000009</v>
      </c>
      <c r="AD226" s="36">
        <f t="shared" si="58"/>
        <v>0.92105100000000006</v>
      </c>
      <c r="AE226" s="36">
        <f t="shared" si="59"/>
        <v>349.92</v>
      </c>
      <c r="AF226" s="36">
        <f t="shared" si="60"/>
        <v>116.34965999999999</v>
      </c>
      <c r="AG226" s="36">
        <f t="shared" si="61"/>
        <v>50.790479999999995</v>
      </c>
      <c r="AH226" s="36">
        <f t="shared" si="62"/>
        <v>3.9755559999999996</v>
      </c>
      <c r="AI226" s="36">
        <f t="shared" si="63"/>
        <v>1.1649419999999999</v>
      </c>
      <c r="AJ226" s="36">
        <f t="shared" si="64"/>
        <v>102.60791999999999</v>
      </c>
      <c r="AK226" s="36">
        <f t="shared" si="65"/>
        <v>7.5609679999999999</v>
      </c>
      <c r="AL226" s="83">
        <f t="shared" si="66"/>
        <v>457.76000000000005</v>
      </c>
      <c r="AM226" s="84">
        <f t="shared" si="67"/>
        <v>2704.1460369999991</v>
      </c>
    </row>
    <row r="227" spans="1:39" x14ac:dyDescent="0.2">
      <c r="A227" s="43" t="s">
        <v>280</v>
      </c>
      <c r="B227" s="44">
        <v>74</v>
      </c>
      <c r="C227" s="44">
        <v>75</v>
      </c>
      <c r="D227" s="45" t="s">
        <v>368</v>
      </c>
      <c r="E227" s="45" t="s">
        <v>77</v>
      </c>
      <c r="F227" s="36">
        <v>990047</v>
      </c>
      <c r="G227" s="22">
        <v>956</v>
      </c>
      <c r="H227" s="22">
        <v>15.1</v>
      </c>
      <c r="I227" s="22">
        <v>7.29</v>
      </c>
      <c r="J227" s="22">
        <v>10.1</v>
      </c>
      <c r="K227" s="22">
        <v>22.9</v>
      </c>
      <c r="L227" s="22">
        <v>2.69</v>
      </c>
      <c r="M227" s="22">
        <v>534</v>
      </c>
      <c r="N227" s="22">
        <v>0.74</v>
      </c>
      <c r="O227" s="22">
        <v>322</v>
      </c>
      <c r="P227" s="22">
        <v>311</v>
      </c>
      <c r="Q227" s="22">
        <v>93.1</v>
      </c>
      <c r="R227" s="22">
        <v>43.2</v>
      </c>
      <c r="S227" s="22">
        <v>2.93</v>
      </c>
      <c r="T227" s="22">
        <v>0.9</v>
      </c>
      <c r="U227" s="22">
        <v>74.599999999999994</v>
      </c>
      <c r="V227" s="22">
        <v>6.63</v>
      </c>
      <c r="W227" s="36">
        <f t="shared" si="51"/>
        <v>1174.3504</v>
      </c>
      <c r="X227" s="36">
        <f t="shared" si="52"/>
        <v>17.330269999999999</v>
      </c>
      <c r="Y227" s="36">
        <f t="shared" si="53"/>
        <v>8.3361149999999995</v>
      </c>
      <c r="Z227" s="36">
        <f t="shared" si="54"/>
        <v>11.694789999999999</v>
      </c>
      <c r="AA227" s="36">
        <f t="shared" si="55"/>
        <v>26.394539999999999</v>
      </c>
      <c r="AB227" s="36">
        <f t="shared" si="56"/>
        <v>3.0813949999999997</v>
      </c>
      <c r="AC227" s="36">
        <f t="shared" si="57"/>
        <v>626.27520000000004</v>
      </c>
      <c r="AD227" s="36">
        <f t="shared" si="58"/>
        <v>0.84145400000000004</v>
      </c>
      <c r="AE227" s="36">
        <f t="shared" si="59"/>
        <v>362.75040000000001</v>
      </c>
      <c r="AF227" s="36">
        <f t="shared" si="60"/>
        <v>112.48341999999998</v>
      </c>
      <c r="AG227" s="36">
        <f t="shared" si="61"/>
        <v>50.094720000000002</v>
      </c>
      <c r="AH227" s="36">
        <f t="shared" si="62"/>
        <v>3.4462660000000001</v>
      </c>
      <c r="AI227" s="36">
        <f t="shared" si="63"/>
        <v>1.02789</v>
      </c>
      <c r="AJ227" s="36">
        <f t="shared" si="64"/>
        <v>94.734539999999996</v>
      </c>
      <c r="AK227" s="36">
        <f t="shared" si="65"/>
        <v>7.5495809999999999</v>
      </c>
      <c r="AL227" s="83">
        <f t="shared" si="66"/>
        <v>460.62100000000004</v>
      </c>
      <c r="AM227" s="84">
        <f t="shared" si="67"/>
        <v>2500.390981</v>
      </c>
    </row>
    <row r="228" spans="1:39" x14ac:dyDescent="0.2">
      <c r="A228" s="43" t="s">
        <v>280</v>
      </c>
      <c r="B228" s="44">
        <v>75</v>
      </c>
      <c r="C228" s="44">
        <v>76</v>
      </c>
      <c r="D228" s="45" t="s">
        <v>369</v>
      </c>
      <c r="E228" s="45" t="s">
        <v>77</v>
      </c>
      <c r="F228" s="36">
        <v>990047</v>
      </c>
      <c r="G228" s="22">
        <v>1965</v>
      </c>
      <c r="H228" s="22">
        <v>21.3</v>
      </c>
      <c r="I228" s="22">
        <v>11</v>
      </c>
      <c r="J228" s="22">
        <v>12</v>
      </c>
      <c r="K228" s="22">
        <v>27.7</v>
      </c>
      <c r="L228" s="22">
        <v>3.72</v>
      </c>
      <c r="M228" s="22">
        <v>1420</v>
      </c>
      <c r="N228" s="22">
        <v>1.2</v>
      </c>
      <c r="O228" s="22">
        <v>343</v>
      </c>
      <c r="P228" s="22">
        <v>470</v>
      </c>
      <c r="Q228" s="22">
        <v>168.5</v>
      </c>
      <c r="R228" s="22">
        <v>48.9</v>
      </c>
      <c r="S228" s="22">
        <v>4.16</v>
      </c>
      <c r="T228" s="22">
        <v>1.43</v>
      </c>
      <c r="U228" s="22">
        <v>104</v>
      </c>
      <c r="V228" s="22">
        <v>8.25</v>
      </c>
      <c r="W228" s="36">
        <f t="shared" si="51"/>
        <v>2413.806</v>
      </c>
      <c r="X228" s="36">
        <f t="shared" si="52"/>
        <v>24.446010000000001</v>
      </c>
      <c r="Y228" s="36">
        <f t="shared" si="53"/>
        <v>12.5785</v>
      </c>
      <c r="Z228" s="36">
        <f t="shared" si="54"/>
        <v>13.8948</v>
      </c>
      <c r="AA228" s="36">
        <f t="shared" si="55"/>
        <v>31.927020000000002</v>
      </c>
      <c r="AB228" s="36">
        <f t="shared" si="56"/>
        <v>4.26126</v>
      </c>
      <c r="AC228" s="36">
        <f t="shared" si="57"/>
        <v>1665.3760000000002</v>
      </c>
      <c r="AD228" s="36">
        <f t="shared" si="58"/>
        <v>1.36452</v>
      </c>
      <c r="AE228" s="36">
        <f t="shared" si="59"/>
        <v>548.20800000000008</v>
      </c>
      <c r="AF228" s="36">
        <f t="shared" si="60"/>
        <v>203.58169999999998</v>
      </c>
      <c r="AG228" s="36">
        <f t="shared" si="61"/>
        <v>56.704439999999998</v>
      </c>
      <c r="AH228" s="36">
        <f t="shared" si="62"/>
        <v>4.8929919999999996</v>
      </c>
      <c r="AI228" s="36">
        <f t="shared" si="63"/>
        <v>1.6332029999999997</v>
      </c>
      <c r="AJ228" s="36">
        <f t="shared" si="64"/>
        <v>132.06960000000001</v>
      </c>
      <c r="AK228" s="36">
        <f t="shared" si="65"/>
        <v>9.3942750000000004</v>
      </c>
      <c r="AL228" s="83">
        <f t="shared" si="66"/>
        <v>490.66150000000005</v>
      </c>
      <c r="AM228" s="84">
        <f t="shared" si="67"/>
        <v>5124.13832</v>
      </c>
    </row>
    <row r="229" spans="1:39" x14ac:dyDescent="0.2">
      <c r="A229" s="43" t="s">
        <v>280</v>
      </c>
      <c r="B229" s="44">
        <v>76</v>
      </c>
      <c r="C229" s="44">
        <v>77</v>
      </c>
      <c r="D229" s="45" t="s">
        <v>370</v>
      </c>
      <c r="E229" s="45" t="s">
        <v>77</v>
      </c>
      <c r="F229" s="36">
        <v>990047</v>
      </c>
      <c r="G229" s="22">
        <v>1180</v>
      </c>
      <c r="H229" s="22">
        <v>15</v>
      </c>
      <c r="I229" s="22">
        <v>7.86</v>
      </c>
      <c r="J229" s="22">
        <v>8.76</v>
      </c>
      <c r="K229" s="22">
        <v>20.399999999999999</v>
      </c>
      <c r="L229" s="22">
        <v>2.67</v>
      </c>
      <c r="M229" s="22">
        <v>669</v>
      </c>
      <c r="N229" s="22">
        <v>0.75</v>
      </c>
      <c r="O229" s="22">
        <v>362</v>
      </c>
      <c r="P229" s="22">
        <v>334</v>
      </c>
      <c r="Q229" s="22">
        <v>109.5</v>
      </c>
      <c r="R229" s="22">
        <v>40.799999999999997</v>
      </c>
      <c r="S229" s="22">
        <v>2.93</v>
      </c>
      <c r="T229" s="22">
        <v>0.9</v>
      </c>
      <c r="U229" s="22">
        <v>72.599999999999994</v>
      </c>
      <c r="V229" s="22">
        <v>5.34</v>
      </c>
      <c r="W229" s="36">
        <f t="shared" si="51"/>
        <v>1449.5119999999999</v>
      </c>
      <c r="X229" s="36">
        <f t="shared" si="52"/>
        <v>17.215499999999999</v>
      </c>
      <c r="Y229" s="36">
        <f t="shared" si="53"/>
        <v>8.9879099999999994</v>
      </c>
      <c r="Z229" s="36">
        <f t="shared" si="54"/>
        <v>10.143203999999999</v>
      </c>
      <c r="AA229" s="36">
        <f t="shared" si="55"/>
        <v>23.51304</v>
      </c>
      <c r="AB229" s="36">
        <f t="shared" si="56"/>
        <v>3.0584849999999997</v>
      </c>
      <c r="AC229" s="36">
        <f t="shared" si="57"/>
        <v>784.60320000000002</v>
      </c>
      <c r="AD229" s="36">
        <f t="shared" si="58"/>
        <v>0.85282499999999994</v>
      </c>
      <c r="AE229" s="36">
        <f t="shared" si="59"/>
        <v>389.57760000000002</v>
      </c>
      <c r="AF229" s="36">
        <f t="shared" si="60"/>
        <v>132.2979</v>
      </c>
      <c r="AG229" s="36">
        <f t="shared" si="61"/>
        <v>47.311679999999996</v>
      </c>
      <c r="AH229" s="36">
        <f t="shared" si="62"/>
        <v>3.4462660000000001</v>
      </c>
      <c r="AI229" s="36">
        <f t="shared" si="63"/>
        <v>1.02789</v>
      </c>
      <c r="AJ229" s="36">
        <f t="shared" si="64"/>
        <v>92.194739999999996</v>
      </c>
      <c r="AK229" s="36">
        <f t="shared" si="65"/>
        <v>6.0806579999999997</v>
      </c>
      <c r="AL229" s="83">
        <f t="shared" si="66"/>
        <v>517.84100000000001</v>
      </c>
      <c r="AM229" s="84">
        <f t="shared" si="67"/>
        <v>2969.8228979999994</v>
      </c>
    </row>
    <row r="230" spans="1:39" x14ac:dyDescent="0.2">
      <c r="A230" s="43" t="s">
        <v>280</v>
      </c>
      <c r="B230" s="44">
        <v>77</v>
      </c>
      <c r="C230" s="44">
        <v>78</v>
      </c>
      <c r="D230" s="45" t="s">
        <v>371</v>
      </c>
      <c r="E230" s="45" t="s">
        <v>77</v>
      </c>
      <c r="F230" s="36">
        <v>990047</v>
      </c>
      <c r="G230" s="22">
        <v>1450</v>
      </c>
      <c r="H230" s="22">
        <v>11.95</v>
      </c>
      <c r="I230" s="22">
        <v>5.16</v>
      </c>
      <c r="J230" s="22">
        <v>9.15</v>
      </c>
      <c r="K230" s="22">
        <v>19.55</v>
      </c>
      <c r="L230" s="22">
        <v>1.82</v>
      </c>
      <c r="M230" s="22">
        <v>859</v>
      </c>
      <c r="N230" s="22">
        <v>0.5</v>
      </c>
      <c r="O230" s="22">
        <v>356</v>
      </c>
      <c r="P230" s="22">
        <v>392</v>
      </c>
      <c r="Q230" s="22">
        <v>129</v>
      </c>
      <c r="R230" s="22">
        <v>43.9</v>
      </c>
      <c r="S230" s="22">
        <v>2.64</v>
      </c>
      <c r="T230" s="22">
        <v>0.63</v>
      </c>
      <c r="U230" s="22">
        <v>53.1</v>
      </c>
      <c r="V230" s="22">
        <v>4.25</v>
      </c>
      <c r="W230" s="36">
        <f t="shared" si="51"/>
        <v>1781.1799999999998</v>
      </c>
      <c r="X230" s="36">
        <f t="shared" si="52"/>
        <v>13.715014999999999</v>
      </c>
      <c r="Y230" s="36">
        <f t="shared" si="53"/>
        <v>5.9004599999999998</v>
      </c>
      <c r="Z230" s="36">
        <f t="shared" si="54"/>
        <v>10.594785</v>
      </c>
      <c r="AA230" s="36">
        <f t="shared" si="55"/>
        <v>22.533330000000003</v>
      </c>
      <c r="AB230" s="36">
        <f t="shared" si="56"/>
        <v>2.0848100000000001</v>
      </c>
      <c r="AC230" s="36">
        <f t="shared" si="57"/>
        <v>1007.4352</v>
      </c>
      <c r="AD230" s="36">
        <f t="shared" si="58"/>
        <v>0.56855</v>
      </c>
      <c r="AE230" s="36">
        <f t="shared" si="59"/>
        <v>457.22880000000004</v>
      </c>
      <c r="AF230" s="36">
        <f t="shared" si="60"/>
        <v>155.8578</v>
      </c>
      <c r="AG230" s="36">
        <f t="shared" si="61"/>
        <v>50.906439999999996</v>
      </c>
      <c r="AH230" s="36">
        <f t="shared" si="62"/>
        <v>3.1051679999999999</v>
      </c>
      <c r="AI230" s="36">
        <f t="shared" si="63"/>
        <v>0.71952299999999991</v>
      </c>
      <c r="AJ230" s="36">
        <f t="shared" si="64"/>
        <v>67.431690000000003</v>
      </c>
      <c r="AK230" s="36">
        <f t="shared" si="65"/>
        <v>4.8394750000000002</v>
      </c>
      <c r="AL230" s="83">
        <f t="shared" si="66"/>
        <v>509.25800000000004</v>
      </c>
      <c r="AM230" s="84">
        <f t="shared" si="67"/>
        <v>3584.1010460000007</v>
      </c>
    </row>
    <row r="231" spans="1:39" x14ac:dyDescent="0.2">
      <c r="A231" s="43" t="s">
        <v>280</v>
      </c>
      <c r="B231" s="44">
        <v>78</v>
      </c>
      <c r="C231" s="44">
        <v>79</v>
      </c>
      <c r="D231" s="45" t="s">
        <v>372</v>
      </c>
      <c r="E231" s="45" t="s">
        <v>77</v>
      </c>
      <c r="F231" s="36">
        <v>990047</v>
      </c>
      <c r="G231" s="22">
        <v>1270</v>
      </c>
      <c r="H231" s="22">
        <v>17.100000000000001</v>
      </c>
      <c r="I231" s="22">
        <v>8.0500000000000007</v>
      </c>
      <c r="J231" s="22">
        <v>10.75</v>
      </c>
      <c r="K231" s="22">
        <v>25</v>
      </c>
      <c r="L231" s="22">
        <v>3.15</v>
      </c>
      <c r="M231" s="22">
        <v>820</v>
      </c>
      <c r="N231" s="22">
        <v>0.93</v>
      </c>
      <c r="O231" s="22">
        <v>377</v>
      </c>
      <c r="P231" s="22">
        <v>335</v>
      </c>
      <c r="Q231" s="22">
        <v>108</v>
      </c>
      <c r="R231" s="22">
        <v>44.3</v>
      </c>
      <c r="S231" s="22">
        <v>3.6</v>
      </c>
      <c r="T231" s="22">
        <v>1.06</v>
      </c>
      <c r="U231" s="22">
        <v>86.8</v>
      </c>
      <c r="V231" s="22">
        <v>6.53</v>
      </c>
      <c r="W231" s="36">
        <f t="shared" si="51"/>
        <v>1560.068</v>
      </c>
      <c r="X231" s="36">
        <f t="shared" si="52"/>
        <v>19.62567</v>
      </c>
      <c r="Y231" s="36">
        <f t="shared" si="53"/>
        <v>9.2051750000000006</v>
      </c>
      <c r="Z231" s="36">
        <f t="shared" si="54"/>
        <v>12.447424999999999</v>
      </c>
      <c r="AA231" s="36">
        <f t="shared" si="55"/>
        <v>28.815000000000001</v>
      </c>
      <c r="AB231" s="36">
        <f t="shared" si="56"/>
        <v>3.6083249999999998</v>
      </c>
      <c r="AC231" s="36">
        <f t="shared" si="57"/>
        <v>961.69600000000003</v>
      </c>
      <c r="AD231" s="36">
        <f t="shared" si="58"/>
        <v>1.0575030000000001</v>
      </c>
      <c r="AE231" s="36">
        <f t="shared" si="59"/>
        <v>390.74400000000003</v>
      </c>
      <c r="AF231" s="36">
        <f t="shared" si="60"/>
        <v>130.48560000000001</v>
      </c>
      <c r="AG231" s="36">
        <f t="shared" si="61"/>
        <v>51.370279999999994</v>
      </c>
      <c r="AH231" s="36">
        <f t="shared" si="62"/>
        <v>4.2343199999999994</v>
      </c>
      <c r="AI231" s="36">
        <f t="shared" si="63"/>
        <v>1.210626</v>
      </c>
      <c r="AJ231" s="36">
        <f t="shared" si="64"/>
        <v>110.22732000000001</v>
      </c>
      <c r="AK231" s="36">
        <f t="shared" si="65"/>
        <v>7.4357110000000004</v>
      </c>
      <c r="AL231" s="83">
        <f t="shared" si="66"/>
        <v>539.29849999999999</v>
      </c>
      <c r="AM231" s="84">
        <f t="shared" si="67"/>
        <v>3292.2309550000004</v>
      </c>
    </row>
    <row r="232" spans="1:39" x14ac:dyDescent="0.2">
      <c r="A232" s="43" t="s">
        <v>280</v>
      </c>
      <c r="B232" s="44">
        <v>79</v>
      </c>
      <c r="C232" s="44">
        <v>80</v>
      </c>
      <c r="D232" s="45" t="s">
        <v>373</v>
      </c>
      <c r="E232" s="45" t="s">
        <v>77</v>
      </c>
      <c r="F232" s="36">
        <v>990047</v>
      </c>
      <c r="G232" s="22">
        <v>1370</v>
      </c>
      <c r="H232" s="22">
        <v>13.3</v>
      </c>
      <c r="I232" s="22">
        <v>5.41</v>
      </c>
      <c r="J232" s="22">
        <v>9.4600000000000009</v>
      </c>
      <c r="K232" s="22">
        <v>19.55</v>
      </c>
      <c r="L232" s="22">
        <v>2.04</v>
      </c>
      <c r="M232" s="22">
        <v>824</v>
      </c>
      <c r="N232" s="22">
        <v>0.62</v>
      </c>
      <c r="O232" s="22">
        <v>367</v>
      </c>
      <c r="P232" s="22">
        <v>356</v>
      </c>
      <c r="Q232" s="22">
        <v>119.5</v>
      </c>
      <c r="R232" s="22">
        <v>40.6</v>
      </c>
      <c r="S232" s="22">
        <v>2.83</v>
      </c>
      <c r="T232" s="22">
        <v>0.74</v>
      </c>
      <c r="U232" s="22">
        <v>59.1</v>
      </c>
      <c r="V232" s="22">
        <v>5</v>
      </c>
      <c r="W232" s="36">
        <f t="shared" si="51"/>
        <v>1682.9079999999999</v>
      </c>
      <c r="X232" s="36">
        <f t="shared" si="52"/>
        <v>15.26441</v>
      </c>
      <c r="Y232" s="36">
        <f t="shared" si="53"/>
        <v>6.1863349999999997</v>
      </c>
      <c r="Z232" s="36">
        <f t="shared" si="54"/>
        <v>10.953734000000001</v>
      </c>
      <c r="AA232" s="36">
        <f t="shared" si="55"/>
        <v>22.533330000000003</v>
      </c>
      <c r="AB232" s="36">
        <f t="shared" si="56"/>
        <v>2.3368199999999999</v>
      </c>
      <c r="AC232" s="36">
        <f t="shared" si="57"/>
        <v>966.38720000000001</v>
      </c>
      <c r="AD232" s="36">
        <f t="shared" si="58"/>
        <v>0.70500200000000002</v>
      </c>
      <c r="AE232" s="36">
        <f t="shared" si="59"/>
        <v>415.23840000000001</v>
      </c>
      <c r="AF232" s="36">
        <f t="shared" si="60"/>
        <v>144.37989999999999</v>
      </c>
      <c r="AG232" s="36">
        <f t="shared" si="61"/>
        <v>47.07976</v>
      </c>
      <c r="AH232" s="36">
        <f t="shared" si="62"/>
        <v>3.328646</v>
      </c>
      <c r="AI232" s="36">
        <f t="shared" si="63"/>
        <v>0.84515399999999996</v>
      </c>
      <c r="AJ232" s="36">
        <f t="shared" si="64"/>
        <v>75.051090000000002</v>
      </c>
      <c r="AK232" s="36">
        <f t="shared" si="65"/>
        <v>5.6935000000000002</v>
      </c>
      <c r="AL232" s="83">
        <f t="shared" si="66"/>
        <v>524.99350000000004</v>
      </c>
      <c r="AM232" s="84">
        <f t="shared" si="67"/>
        <v>3398.8912810000002</v>
      </c>
    </row>
    <row r="233" spans="1:39" x14ac:dyDescent="0.2">
      <c r="A233" s="43" t="s">
        <v>280</v>
      </c>
      <c r="B233" s="44">
        <v>80</v>
      </c>
      <c r="C233" s="44">
        <v>81</v>
      </c>
      <c r="D233" s="45" t="s">
        <v>375</v>
      </c>
      <c r="E233" s="45" t="s">
        <v>77</v>
      </c>
      <c r="F233" s="36">
        <v>990047</v>
      </c>
      <c r="G233" s="22">
        <v>1945</v>
      </c>
      <c r="H233" s="22">
        <v>13.2</v>
      </c>
      <c r="I233" s="22">
        <v>5.78</v>
      </c>
      <c r="J233" s="22">
        <v>11.8</v>
      </c>
      <c r="K233" s="22">
        <v>26.5</v>
      </c>
      <c r="L233" s="22">
        <v>2.17</v>
      </c>
      <c r="M233" s="22">
        <v>1210</v>
      </c>
      <c r="N233" s="22">
        <v>0.62</v>
      </c>
      <c r="O233" s="22">
        <v>863</v>
      </c>
      <c r="P233" s="22">
        <v>529</v>
      </c>
      <c r="Q233" s="22">
        <v>174.5</v>
      </c>
      <c r="R233" s="22">
        <v>57.6</v>
      </c>
      <c r="S233" s="22">
        <v>3.12</v>
      </c>
      <c r="T233" s="22">
        <v>0.74</v>
      </c>
      <c r="U233" s="22">
        <v>59.9</v>
      </c>
      <c r="V233" s="22">
        <v>4.34</v>
      </c>
      <c r="W233" s="36">
        <f t="shared" si="51"/>
        <v>2389.2379999999998</v>
      </c>
      <c r="X233" s="36">
        <f t="shared" si="52"/>
        <v>15.149639999999998</v>
      </c>
      <c r="Y233" s="36">
        <f t="shared" si="53"/>
        <v>6.6094299999999997</v>
      </c>
      <c r="Z233" s="36">
        <f t="shared" si="54"/>
        <v>13.663220000000001</v>
      </c>
      <c r="AA233" s="36">
        <f t="shared" si="55"/>
        <v>30.543900000000001</v>
      </c>
      <c r="AB233" s="36">
        <f t="shared" si="56"/>
        <v>2.485735</v>
      </c>
      <c r="AC233" s="36">
        <f t="shared" si="57"/>
        <v>1419.088</v>
      </c>
      <c r="AD233" s="36">
        <f t="shared" si="58"/>
        <v>0.70500200000000002</v>
      </c>
      <c r="AE233" s="36">
        <f t="shared" si="59"/>
        <v>617.02560000000005</v>
      </c>
      <c r="AF233" s="36">
        <f t="shared" si="60"/>
        <v>210.83089999999999</v>
      </c>
      <c r="AG233" s="36">
        <f t="shared" si="61"/>
        <v>66.792959999999994</v>
      </c>
      <c r="AH233" s="36">
        <f t="shared" si="62"/>
        <v>3.6697439999999997</v>
      </c>
      <c r="AI233" s="36">
        <f t="shared" si="63"/>
        <v>0.84515399999999996</v>
      </c>
      <c r="AJ233" s="36">
        <f t="shared" si="64"/>
        <v>76.067009999999996</v>
      </c>
      <c r="AK233" s="36">
        <f t="shared" si="65"/>
        <v>4.9419579999999996</v>
      </c>
      <c r="AL233" s="83">
        <f t="shared" si="66"/>
        <v>1234.5215000000001</v>
      </c>
      <c r="AM233" s="84">
        <f t="shared" si="67"/>
        <v>4857.6562530000001</v>
      </c>
    </row>
    <row r="234" spans="1:39" x14ac:dyDescent="0.2">
      <c r="A234" s="43" t="s">
        <v>280</v>
      </c>
      <c r="B234" s="44">
        <v>81</v>
      </c>
      <c r="C234" s="44">
        <v>82</v>
      </c>
      <c r="D234" s="45" t="s">
        <v>376</v>
      </c>
      <c r="E234" s="45" t="s">
        <v>77</v>
      </c>
      <c r="F234" s="36">
        <v>990047</v>
      </c>
      <c r="G234" s="22">
        <v>4140</v>
      </c>
      <c r="H234" s="22">
        <v>20.3</v>
      </c>
      <c r="I234" s="22">
        <v>9.18</v>
      </c>
      <c r="J234" s="22">
        <v>19.2</v>
      </c>
      <c r="K234" s="22">
        <v>38.4</v>
      </c>
      <c r="L234" s="22">
        <v>3.44</v>
      </c>
      <c r="M234" s="22">
        <v>2940</v>
      </c>
      <c r="N234" s="22">
        <v>0.97</v>
      </c>
      <c r="O234" s="22">
        <v>1565</v>
      </c>
      <c r="P234" s="22">
        <v>1015</v>
      </c>
      <c r="Q234" s="22">
        <v>352</v>
      </c>
      <c r="R234" s="22">
        <v>95.7</v>
      </c>
      <c r="S234" s="22">
        <v>5.0999999999999996</v>
      </c>
      <c r="T234" s="22">
        <v>1.1200000000000001</v>
      </c>
      <c r="U234" s="22">
        <v>85.1</v>
      </c>
      <c r="V234" s="22">
        <v>7.72</v>
      </c>
      <c r="W234" s="36">
        <f t="shared" si="51"/>
        <v>5085.576</v>
      </c>
      <c r="X234" s="36">
        <f t="shared" si="52"/>
        <v>23.298310000000001</v>
      </c>
      <c r="Y234" s="36">
        <f t="shared" si="53"/>
        <v>10.49733</v>
      </c>
      <c r="Z234" s="36">
        <f t="shared" si="54"/>
        <v>22.231679999999997</v>
      </c>
      <c r="AA234" s="36">
        <f t="shared" si="55"/>
        <v>44.259840000000004</v>
      </c>
      <c r="AB234" s="36">
        <f t="shared" si="56"/>
        <v>3.9405199999999998</v>
      </c>
      <c r="AC234" s="36">
        <f t="shared" si="57"/>
        <v>3448.0320000000002</v>
      </c>
      <c r="AD234" s="36">
        <f t="shared" si="58"/>
        <v>1.1029869999999999</v>
      </c>
      <c r="AE234" s="36">
        <f t="shared" si="59"/>
        <v>1183.8960000000002</v>
      </c>
      <c r="AF234" s="36">
        <f t="shared" si="60"/>
        <v>425.28639999999996</v>
      </c>
      <c r="AG234" s="36">
        <f t="shared" si="61"/>
        <v>110.97372</v>
      </c>
      <c r="AH234" s="36">
        <f t="shared" si="62"/>
        <v>5.998619999999999</v>
      </c>
      <c r="AI234" s="36">
        <f t="shared" si="63"/>
        <v>1.2791520000000001</v>
      </c>
      <c r="AJ234" s="36">
        <f t="shared" si="64"/>
        <v>108.06849</v>
      </c>
      <c r="AK234" s="36">
        <f t="shared" si="65"/>
        <v>8.7907639999999994</v>
      </c>
      <c r="AL234" s="83">
        <f t="shared" si="66"/>
        <v>2238.7325000000001</v>
      </c>
      <c r="AM234" s="84">
        <f t="shared" si="67"/>
        <v>10483.231812999999</v>
      </c>
    </row>
    <row r="235" spans="1:39" x14ac:dyDescent="0.2">
      <c r="A235" s="43" t="s">
        <v>280</v>
      </c>
      <c r="B235" s="44">
        <v>82</v>
      </c>
      <c r="C235" s="44">
        <v>83</v>
      </c>
      <c r="D235" s="45" t="s">
        <v>377</v>
      </c>
      <c r="E235" s="45" t="s">
        <v>77</v>
      </c>
      <c r="F235" s="36">
        <v>990047</v>
      </c>
      <c r="G235" s="22">
        <v>4660</v>
      </c>
      <c r="H235" s="22">
        <v>19.350000000000001</v>
      </c>
      <c r="I235" s="22">
        <v>7.4</v>
      </c>
      <c r="J235" s="22">
        <v>22</v>
      </c>
      <c r="K235" s="22">
        <v>43.4</v>
      </c>
      <c r="L235" s="22">
        <v>3.07</v>
      </c>
      <c r="M235" s="22">
        <v>3350</v>
      </c>
      <c r="N235" s="22">
        <v>0.76</v>
      </c>
      <c r="O235" s="22">
        <v>1845</v>
      </c>
      <c r="P235" s="22">
        <v>1150</v>
      </c>
      <c r="Q235" s="22">
        <v>392</v>
      </c>
      <c r="R235" s="22">
        <v>108</v>
      </c>
      <c r="S235" s="22">
        <v>5.55</v>
      </c>
      <c r="T235" s="22">
        <v>0.86</v>
      </c>
      <c r="U235" s="22">
        <v>72.599999999999994</v>
      </c>
      <c r="V235" s="22">
        <v>5.34</v>
      </c>
      <c r="W235" s="36">
        <f t="shared" si="51"/>
        <v>5724.3440000000001</v>
      </c>
      <c r="X235" s="36">
        <f t="shared" si="52"/>
        <v>22.207995</v>
      </c>
      <c r="Y235" s="36">
        <f t="shared" si="53"/>
        <v>8.4619</v>
      </c>
      <c r="Z235" s="36">
        <f t="shared" si="54"/>
        <v>25.473799999999997</v>
      </c>
      <c r="AA235" s="36">
        <f t="shared" si="55"/>
        <v>50.022840000000002</v>
      </c>
      <c r="AB235" s="36">
        <f t="shared" si="56"/>
        <v>3.5166849999999998</v>
      </c>
      <c r="AC235" s="36">
        <f t="shared" si="57"/>
        <v>3928.88</v>
      </c>
      <c r="AD235" s="36">
        <f t="shared" si="58"/>
        <v>0.86419599999999996</v>
      </c>
      <c r="AE235" s="36">
        <f t="shared" si="59"/>
        <v>1341.3600000000001</v>
      </c>
      <c r="AF235" s="36">
        <f t="shared" si="60"/>
        <v>473.61439999999999</v>
      </c>
      <c r="AG235" s="36">
        <f t="shared" si="61"/>
        <v>125.2368</v>
      </c>
      <c r="AH235" s="36">
        <f t="shared" si="62"/>
        <v>6.5279099999999994</v>
      </c>
      <c r="AI235" s="36">
        <f t="shared" si="63"/>
        <v>0.98220599999999991</v>
      </c>
      <c r="AJ235" s="36">
        <f t="shared" si="64"/>
        <v>92.194739999999996</v>
      </c>
      <c r="AK235" s="36">
        <f t="shared" si="65"/>
        <v>6.0806579999999997</v>
      </c>
      <c r="AL235" s="83">
        <f t="shared" si="66"/>
        <v>2639.2725</v>
      </c>
      <c r="AM235" s="84">
        <f t="shared" si="67"/>
        <v>11809.768130000004</v>
      </c>
    </row>
    <row r="236" spans="1:39" x14ac:dyDescent="0.2">
      <c r="A236" s="43" t="s">
        <v>280</v>
      </c>
      <c r="B236" s="44">
        <v>83</v>
      </c>
      <c r="C236" s="44">
        <v>84</v>
      </c>
      <c r="D236" s="45" t="s">
        <v>378</v>
      </c>
      <c r="E236" s="45" t="s">
        <v>77</v>
      </c>
      <c r="F236" s="36">
        <v>990047</v>
      </c>
      <c r="G236" s="22">
        <v>7230</v>
      </c>
      <c r="H236" s="22">
        <v>22.2</v>
      </c>
      <c r="I236" s="22">
        <v>9.4499999999999993</v>
      </c>
      <c r="J236" s="22">
        <v>27.5</v>
      </c>
      <c r="K236" s="22">
        <v>52.6</v>
      </c>
      <c r="L236" s="22">
        <v>3.64</v>
      </c>
      <c r="M236" s="22">
        <v>5310</v>
      </c>
      <c r="N236" s="22">
        <v>1</v>
      </c>
      <c r="O236" s="22">
        <v>1840</v>
      </c>
      <c r="P236" s="22">
        <v>1720</v>
      </c>
      <c r="Q236" s="22">
        <v>602</v>
      </c>
      <c r="R236" s="22">
        <v>143</v>
      </c>
      <c r="S236" s="22">
        <v>6.96</v>
      </c>
      <c r="T236" s="22">
        <v>1.02</v>
      </c>
      <c r="U236" s="22">
        <v>88.2</v>
      </c>
      <c r="V236" s="22">
        <v>7.33</v>
      </c>
      <c r="W236" s="36">
        <f t="shared" si="51"/>
        <v>8881.3320000000003</v>
      </c>
      <c r="X236" s="36">
        <f t="shared" si="52"/>
        <v>25.478939999999998</v>
      </c>
      <c r="Y236" s="36">
        <f t="shared" si="53"/>
        <v>10.806074999999998</v>
      </c>
      <c r="Z236" s="36">
        <f t="shared" si="54"/>
        <v>31.842249999999996</v>
      </c>
      <c r="AA236" s="36">
        <f t="shared" si="55"/>
        <v>60.626760000000004</v>
      </c>
      <c r="AB236" s="36">
        <f t="shared" si="56"/>
        <v>4.1696200000000001</v>
      </c>
      <c r="AC236" s="36">
        <f t="shared" si="57"/>
        <v>6227.5680000000002</v>
      </c>
      <c r="AD236" s="36">
        <f t="shared" si="58"/>
        <v>1.1371</v>
      </c>
      <c r="AE236" s="36">
        <f t="shared" si="59"/>
        <v>2006.2080000000001</v>
      </c>
      <c r="AF236" s="36">
        <f t="shared" si="60"/>
        <v>727.33639999999991</v>
      </c>
      <c r="AG236" s="36">
        <f t="shared" si="61"/>
        <v>165.8228</v>
      </c>
      <c r="AH236" s="36">
        <f t="shared" si="62"/>
        <v>8.1863519999999994</v>
      </c>
      <c r="AI236" s="36">
        <f t="shared" si="63"/>
        <v>1.1649419999999999</v>
      </c>
      <c r="AJ236" s="36">
        <f t="shared" si="64"/>
        <v>112.00518000000001</v>
      </c>
      <c r="AK236" s="36">
        <f t="shared" si="65"/>
        <v>8.3466710000000006</v>
      </c>
      <c r="AL236" s="83">
        <f t="shared" si="66"/>
        <v>2632.1200000000003</v>
      </c>
      <c r="AM236" s="84">
        <f t="shared" si="67"/>
        <v>18272.03109</v>
      </c>
    </row>
    <row r="237" spans="1:39" x14ac:dyDescent="0.2">
      <c r="A237" s="43" t="s">
        <v>280</v>
      </c>
      <c r="B237" s="44">
        <v>84</v>
      </c>
      <c r="C237" s="44">
        <v>85</v>
      </c>
      <c r="D237" s="45" t="s">
        <v>379</v>
      </c>
      <c r="E237" s="45" t="s">
        <v>77</v>
      </c>
      <c r="F237" s="36">
        <v>990047</v>
      </c>
      <c r="G237" s="26">
        <v>10450</v>
      </c>
      <c r="H237" s="22">
        <v>37.799999999999997</v>
      </c>
      <c r="I237" s="22">
        <v>13.3</v>
      </c>
      <c r="J237" s="22">
        <v>46.1</v>
      </c>
      <c r="K237" s="22">
        <v>87.6</v>
      </c>
      <c r="L237" s="22">
        <v>5.0999999999999996</v>
      </c>
      <c r="M237" s="22">
        <v>7070</v>
      </c>
      <c r="N237" s="22">
        <v>1.08</v>
      </c>
      <c r="O237" s="22">
        <v>820</v>
      </c>
      <c r="P237" s="22">
        <v>2850</v>
      </c>
      <c r="Q237" s="26">
        <v>920</v>
      </c>
      <c r="R237" s="22">
        <v>246</v>
      </c>
      <c r="S237" s="22">
        <v>10.95</v>
      </c>
      <c r="T237" s="22">
        <v>1.5</v>
      </c>
      <c r="U237" s="22">
        <v>125.5</v>
      </c>
      <c r="V237" s="22">
        <v>8.1199999999999992</v>
      </c>
      <c r="W237" s="36">
        <f t="shared" si="51"/>
        <v>12836.779999999999</v>
      </c>
      <c r="X237" s="36">
        <f t="shared" si="52"/>
        <v>43.383059999999993</v>
      </c>
      <c r="Y237" s="36">
        <f t="shared" si="53"/>
        <v>15.208550000000001</v>
      </c>
      <c r="Z237" s="36">
        <f t="shared" si="54"/>
        <v>53.379190000000001</v>
      </c>
      <c r="AA237" s="36">
        <f t="shared" si="55"/>
        <v>100.96776</v>
      </c>
      <c r="AB237" s="36">
        <f t="shared" si="56"/>
        <v>5.8420499999999995</v>
      </c>
      <c r="AC237" s="36">
        <f t="shared" si="57"/>
        <v>8291.6959999999999</v>
      </c>
      <c r="AD237" s="36">
        <f t="shared" si="58"/>
        <v>1.2280680000000002</v>
      </c>
      <c r="AE237" s="36">
        <f t="shared" si="59"/>
        <v>3324.2400000000002</v>
      </c>
      <c r="AF237" s="36">
        <f t="shared" si="60"/>
        <v>1111.5439999999999</v>
      </c>
      <c r="AG237" s="36">
        <f t="shared" si="61"/>
        <v>285.26159999999999</v>
      </c>
      <c r="AH237" s="36">
        <f t="shared" si="62"/>
        <v>12.879389999999999</v>
      </c>
      <c r="AI237" s="36">
        <f t="shared" si="63"/>
        <v>1.7131499999999997</v>
      </c>
      <c r="AJ237" s="36">
        <f t="shared" si="64"/>
        <v>159.37245000000001</v>
      </c>
      <c r="AK237" s="36">
        <f t="shared" si="65"/>
        <v>9.246243999999999</v>
      </c>
      <c r="AL237" s="83">
        <f t="shared" si="66"/>
        <v>1173.01</v>
      </c>
      <c r="AM237" s="84">
        <f t="shared" si="67"/>
        <v>26252.741512000001</v>
      </c>
    </row>
    <row r="238" spans="1:39" x14ac:dyDescent="0.2">
      <c r="A238" s="43" t="s">
        <v>280</v>
      </c>
      <c r="B238" s="44">
        <v>85</v>
      </c>
      <c r="C238" s="44">
        <v>86</v>
      </c>
      <c r="D238" s="45" t="s">
        <v>380</v>
      </c>
      <c r="E238" s="45" t="s">
        <v>77</v>
      </c>
      <c r="F238" s="36">
        <v>990047</v>
      </c>
      <c r="G238" s="26">
        <v>39200</v>
      </c>
      <c r="H238" s="22">
        <v>127.5</v>
      </c>
      <c r="I238" s="22">
        <v>48.1</v>
      </c>
      <c r="J238" s="22">
        <v>165.5</v>
      </c>
      <c r="K238" s="22">
        <v>308</v>
      </c>
      <c r="L238" s="22">
        <v>18.399999999999999</v>
      </c>
      <c r="M238" s="26">
        <v>25100</v>
      </c>
      <c r="N238" s="22">
        <v>4.5999999999999996</v>
      </c>
      <c r="O238" s="26">
        <v>2540</v>
      </c>
      <c r="P238" s="26">
        <v>9670</v>
      </c>
      <c r="Q238" s="26">
        <v>3470</v>
      </c>
      <c r="R238" s="22">
        <v>856</v>
      </c>
      <c r="S238" s="22">
        <v>39.1</v>
      </c>
      <c r="T238" s="22">
        <v>5.21</v>
      </c>
      <c r="U238" s="22">
        <v>426</v>
      </c>
      <c r="V238" s="22">
        <v>32.799999999999997</v>
      </c>
      <c r="W238" s="36">
        <f t="shared" si="51"/>
        <v>48153.279999999999</v>
      </c>
      <c r="X238" s="36">
        <f t="shared" si="52"/>
        <v>146.33175</v>
      </c>
      <c r="Y238" s="36">
        <f t="shared" si="53"/>
        <v>55.00235</v>
      </c>
      <c r="Z238" s="36">
        <f t="shared" si="54"/>
        <v>191.63244999999998</v>
      </c>
      <c r="AA238" s="36">
        <f t="shared" si="55"/>
        <v>355.00080000000003</v>
      </c>
      <c r="AB238" s="36">
        <f t="shared" si="56"/>
        <v>21.077199999999998</v>
      </c>
      <c r="AC238" s="36">
        <f t="shared" si="57"/>
        <v>29437.280000000002</v>
      </c>
      <c r="AD238" s="36">
        <f t="shared" si="58"/>
        <v>5.2306599999999994</v>
      </c>
      <c r="AE238" s="36">
        <f t="shared" si="59"/>
        <v>11279.088000000002</v>
      </c>
      <c r="AF238" s="36">
        <f t="shared" si="60"/>
        <v>4192.4539999999997</v>
      </c>
      <c r="AG238" s="36">
        <f t="shared" si="61"/>
        <v>992.61759999999992</v>
      </c>
      <c r="AH238" s="36">
        <f t="shared" si="62"/>
        <v>45.989419999999996</v>
      </c>
      <c r="AI238" s="36">
        <f t="shared" si="63"/>
        <v>5.950340999999999</v>
      </c>
      <c r="AJ238" s="36">
        <f t="shared" si="64"/>
        <v>540.97739999999999</v>
      </c>
      <c r="AK238" s="36">
        <f t="shared" si="65"/>
        <v>37.349359999999997</v>
      </c>
      <c r="AL238" s="83">
        <f t="shared" si="66"/>
        <v>3633.4700000000003</v>
      </c>
      <c r="AM238" s="84">
        <f t="shared" si="67"/>
        <v>95459.261331000002</v>
      </c>
    </row>
    <row r="239" spans="1:39" x14ac:dyDescent="0.2">
      <c r="A239" s="43" t="s">
        <v>280</v>
      </c>
      <c r="B239" s="44">
        <v>86</v>
      </c>
      <c r="C239" s="44">
        <v>87</v>
      </c>
      <c r="D239" s="45" t="s">
        <v>381</v>
      </c>
      <c r="E239" s="45" t="s">
        <v>77</v>
      </c>
      <c r="F239" s="36">
        <v>990047</v>
      </c>
      <c r="G239" s="26">
        <v>12400</v>
      </c>
      <c r="H239" s="22">
        <v>45.9</v>
      </c>
      <c r="I239" s="22">
        <v>18.350000000000001</v>
      </c>
      <c r="J239" s="22">
        <v>56.8</v>
      </c>
      <c r="K239" s="22">
        <v>110.5</v>
      </c>
      <c r="L239" s="22">
        <v>6.62</v>
      </c>
      <c r="M239" s="22">
        <v>8570</v>
      </c>
      <c r="N239" s="22">
        <v>1.95</v>
      </c>
      <c r="O239" s="22">
        <v>2170</v>
      </c>
      <c r="P239" s="22">
        <v>3380</v>
      </c>
      <c r="Q239" s="26">
        <v>1085</v>
      </c>
      <c r="R239" s="22">
        <v>304</v>
      </c>
      <c r="S239" s="22">
        <v>13.7</v>
      </c>
      <c r="T239" s="22">
        <v>2.15</v>
      </c>
      <c r="U239" s="22">
        <v>172</v>
      </c>
      <c r="V239" s="22">
        <v>13.5</v>
      </c>
      <c r="W239" s="36">
        <f t="shared" si="51"/>
        <v>15232.16</v>
      </c>
      <c r="X239" s="36">
        <f t="shared" si="52"/>
        <v>52.679429999999996</v>
      </c>
      <c r="Y239" s="36">
        <f t="shared" si="53"/>
        <v>20.983225000000001</v>
      </c>
      <c r="Z239" s="36">
        <f t="shared" si="54"/>
        <v>65.768719999999988</v>
      </c>
      <c r="AA239" s="36">
        <f t="shared" si="55"/>
        <v>127.3623</v>
      </c>
      <c r="AB239" s="36">
        <f t="shared" si="56"/>
        <v>7.5832100000000002</v>
      </c>
      <c r="AC239" s="36">
        <f t="shared" si="57"/>
        <v>10050.896000000001</v>
      </c>
      <c r="AD239" s="36">
        <f t="shared" si="58"/>
        <v>2.2173449999999999</v>
      </c>
      <c r="AE239" s="36">
        <f t="shared" si="59"/>
        <v>3942.4320000000002</v>
      </c>
      <c r="AF239" s="36">
        <f t="shared" si="60"/>
        <v>1310.8969999999999</v>
      </c>
      <c r="AG239" s="36">
        <f t="shared" si="61"/>
        <v>352.51839999999999</v>
      </c>
      <c r="AH239" s="36">
        <f t="shared" si="62"/>
        <v>16.113939999999999</v>
      </c>
      <c r="AI239" s="36">
        <f t="shared" si="63"/>
        <v>2.4555149999999997</v>
      </c>
      <c r="AJ239" s="36">
        <f t="shared" si="64"/>
        <v>218.4228</v>
      </c>
      <c r="AK239" s="36">
        <f t="shared" si="65"/>
        <v>15.372450000000001</v>
      </c>
      <c r="AL239" s="83">
        <f t="shared" si="66"/>
        <v>3104.1850000000004</v>
      </c>
      <c r="AM239" s="84">
        <f t="shared" si="67"/>
        <v>31417.862335000005</v>
      </c>
    </row>
    <row r="240" spans="1:39" x14ac:dyDescent="0.2">
      <c r="A240" s="43" t="s">
        <v>280</v>
      </c>
      <c r="B240" s="44">
        <v>87</v>
      </c>
      <c r="C240" s="44">
        <v>88</v>
      </c>
      <c r="D240" s="45" t="s">
        <v>382</v>
      </c>
      <c r="E240" s="45" t="s">
        <v>77</v>
      </c>
      <c r="F240" s="36">
        <v>990047</v>
      </c>
      <c r="G240" s="22">
        <v>6230</v>
      </c>
      <c r="H240" s="22">
        <v>48.6</v>
      </c>
      <c r="I240" s="22">
        <v>19.45</v>
      </c>
      <c r="J240" s="22">
        <v>37.1</v>
      </c>
      <c r="K240" s="22">
        <v>81.599999999999994</v>
      </c>
      <c r="L240" s="22">
        <v>7.82</v>
      </c>
      <c r="M240" s="22">
        <v>4220</v>
      </c>
      <c r="N240" s="22">
        <v>1.08</v>
      </c>
      <c r="O240" s="22">
        <v>1790</v>
      </c>
      <c r="P240" s="22">
        <v>1585</v>
      </c>
      <c r="Q240" s="22">
        <v>535</v>
      </c>
      <c r="R240" s="22">
        <v>171.5</v>
      </c>
      <c r="S240" s="22">
        <v>11.15</v>
      </c>
      <c r="T240" s="22">
        <v>2</v>
      </c>
      <c r="U240" s="22">
        <v>200</v>
      </c>
      <c r="V240" s="22">
        <v>10</v>
      </c>
      <c r="W240" s="36">
        <f t="shared" si="51"/>
        <v>7652.9319999999998</v>
      </c>
      <c r="X240" s="36">
        <f t="shared" si="52"/>
        <v>55.778219999999997</v>
      </c>
      <c r="Y240" s="36">
        <f t="shared" si="53"/>
        <v>22.241074999999999</v>
      </c>
      <c r="Z240" s="36">
        <f t="shared" si="54"/>
        <v>42.958089999999999</v>
      </c>
      <c r="AA240" s="36">
        <f t="shared" si="55"/>
        <v>94.052160000000001</v>
      </c>
      <c r="AB240" s="36">
        <f t="shared" si="56"/>
        <v>8.9578100000000003</v>
      </c>
      <c r="AC240" s="36">
        <f t="shared" si="57"/>
        <v>4949.2160000000003</v>
      </c>
      <c r="AD240" s="36">
        <f t="shared" si="58"/>
        <v>1.2280680000000002</v>
      </c>
      <c r="AE240" s="36">
        <f t="shared" si="59"/>
        <v>1848.7440000000001</v>
      </c>
      <c r="AF240" s="36">
        <f t="shared" si="60"/>
        <v>646.38699999999994</v>
      </c>
      <c r="AG240" s="36">
        <f t="shared" si="61"/>
        <v>198.87139999999999</v>
      </c>
      <c r="AH240" s="36">
        <f t="shared" si="62"/>
        <v>13.11463</v>
      </c>
      <c r="AI240" s="36">
        <f t="shared" si="63"/>
        <v>2.2841999999999998</v>
      </c>
      <c r="AJ240" s="36">
        <f t="shared" si="64"/>
        <v>253.98000000000002</v>
      </c>
      <c r="AK240" s="36">
        <f t="shared" si="65"/>
        <v>11.387</v>
      </c>
      <c r="AL240" s="83">
        <f t="shared" si="66"/>
        <v>2560.5950000000003</v>
      </c>
      <c r="AM240" s="84">
        <f t="shared" si="67"/>
        <v>15802.131653000002</v>
      </c>
    </row>
    <row r="241" spans="1:39" x14ac:dyDescent="0.2">
      <c r="A241" s="43" t="s">
        <v>280</v>
      </c>
      <c r="B241" s="44">
        <v>88</v>
      </c>
      <c r="C241" s="44">
        <v>89</v>
      </c>
      <c r="D241" s="45" t="s">
        <v>385</v>
      </c>
      <c r="E241" s="45" t="s">
        <v>77</v>
      </c>
      <c r="F241" s="36">
        <v>990047</v>
      </c>
      <c r="G241" s="22">
        <v>4790</v>
      </c>
      <c r="H241" s="22">
        <v>44.8</v>
      </c>
      <c r="I241" s="22">
        <v>18.25</v>
      </c>
      <c r="J241" s="22">
        <v>27.9</v>
      </c>
      <c r="K241" s="22">
        <v>65.599999999999994</v>
      </c>
      <c r="L241" s="22">
        <v>7.32</v>
      </c>
      <c r="M241" s="22">
        <v>3260</v>
      </c>
      <c r="N241" s="22">
        <v>1.36</v>
      </c>
      <c r="O241" s="22">
        <v>839</v>
      </c>
      <c r="P241" s="22">
        <v>1210</v>
      </c>
      <c r="Q241" s="22">
        <v>412</v>
      </c>
      <c r="R241" s="22">
        <v>127.5</v>
      </c>
      <c r="S241" s="22">
        <v>8.9600000000000009</v>
      </c>
      <c r="T241" s="22">
        <v>2.0099999999999998</v>
      </c>
      <c r="U241" s="22">
        <v>188</v>
      </c>
      <c r="V241" s="22">
        <v>11.3</v>
      </c>
      <c r="W241" s="36">
        <f t="shared" si="51"/>
        <v>5884.0360000000001</v>
      </c>
      <c r="X241" s="36">
        <f t="shared" si="52"/>
        <v>51.416959999999996</v>
      </c>
      <c r="Y241" s="36">
        <f t="shared" si="53"/>
        <v>20.868874999999999</v>
      </c>
      <c r="Z241" s="36">
        <f t="shared" si="54"/>
        <v>32.305409999999995</v>
      </c>
      <c r="AA241" s="36">
        <f t="shared" si="55"/>
        <v>75.610559999999992</v>
      </c>
      <c r="AB241" s="36">
        <f t="shared" si="56"/>
        <v>8.3850599999999993</v>
      </c>
      <c r="AC241" s="36">
        <f t="shared" si="57"/>
        <v>3823.3280000000004</v>
      </c>
      <c r="AD241" s="36">
        <f t="shared" si="58"/>
        <v>1.5464560000000001</v>
      </c>
      <c r="AE241" s="36">
        <f t="shared" si="59"/>
        <v>1411.3440000000001</v>
      </c>
      <c r="AF241" s="36">
        <f t="shared" si="60"/>
        <v>497.77839999999998</v>
      </c>
      <c r="AG241" s="36">
        <f t="shared" si="61"/>
        <v>147.84899999999999</v>
      </c>
      <c r="AH241" s="36">
        <f t="shared" si="62"/>
        <v>10.538752000000001</v>
      </c>
      <c r="AI241" s="36">
        <f t="shared" si="63"/>
        <v>2.2956209999999997</v>
      </c>
      <c r="AJ241" s="36">
        <f t="shared" si="64"/>
        <v>238.74119999999999</v>
      </c>
      <c r="AK241" s="36">
        <f t="shared" si="65"/>
        <v>12.867310000000002</v>
      </c>
      <c r="AL241" s="83">
        <f t="shared" si="66"/>
        <v>1200.1895000000002</v>
      </c>
      <c r="AM241" s="84">
        <f t="shared" si="67"/>
        <v>12218.911603999999</v>
      </c>
    </row>
    <row r="242" spans="1:39" x14ac:dyDescent="0.2">
      <c r="A242" s="43" t="s">
        <v>280</v>
      </c>
      <c r="B242" s="44">
        <v>89</v>
      </c>
      <c r="C242" s="44">
        <v>90</v>
      </c>
      <c r="D242" s="45" t="s">
        <v>386</v>
      </c>
      <c r="E242" s="45" t="s">
        <v>77</v>
      </c>
      <c r="F242" s="36">
        <v>990047</v>
      </c>
      <c r="G242" s="22">
        <v>2730</v>
      </c>
      <c r="H242" s="22">
        <v>25.9</v>
      </c>
      <c r="I242" s="22">
        <v>11.2</v>
      </c>
      <c r="J242" s="22">
        <v>18.75</v>
      </c>
      <c r="K242" s="22">
        <v>39.200000000000003</v>
      </c>
      <c r="L242" s="22">
        <v>4.3600000000000003</v>
      </c>
      <c r="M242" s="22">
        <v>1720</v>
      </c>
      <c r="N242" s="22">
        <v>1</v>
      </c>
      <c r="O242" s="22">
        <v>520</v>
      </c>
      <c r="P242" s="22">
        <v>715</v>
      </c>
      <c r="Q242" s="22">
        <v>234</v>
      </c>
      <c r="R242" s="22">
        <v>77.3</v>
      </c>
      <c r="S242" s="22">
        <v>5.42</v>
      </c>
      <c r="T242" s="22">
        <v>1.22</v>
      </c>
      <c r="U242" s="22">
        <v>106.5</v>
      </c>
      <c r="V242" s="22">
        <v>7.85</v>
      </c>
      <c r="W242" s="36">
        <f t="shared" si="51"/>
        <v>3353.5319999999997</v>
      </c>
      <c r="X242" s="36">
        <f t="shared" si="52"/>
        <v>29.725429999999996</v>
      </c>
      <c r="Y242" s="36">
        <f t="shared" si="53"/>
        <v>12.807199999999998</v>
      </c>
      <c r="Z242" s="36">
        <f t="shared" si="54"/>
        <v>21.710625</v>
      </c>
      <c r="AA242" s="36">
        <f t="shared" si="55"/>
        <v>45.181920000000005</v>
      </c>
      <c r="AB242" s="36">
        <f t="shared" si="56"/>
        <v>4.9943800000000005</v>
      </c>
      <c r="AC242" s="36">
        <f t="shared" si="57"/>
        <v>2017.2160000000001</v>
      </c>
      <c r="AD242" s="36">
        <f t="shared" si="58"/>
        <v>1.1371</v>
      </c>
      <c r="AE242" s="36">
        <f t="shared" si="59"/>
        <v>833.97600000000011</v>
      </c>
      <c r="AF242" s="36">
        <f t="shared" si="60"/>
        <v>282.71879999999999</v>
      </c>
      <c r="AG242" s="36">
        <f t="shared" si="61"/>
        <v>89.637079999999997</v>
      </c>
      <c r="AH242" s="36">
        <f t="shared" si="62"/>
        <v>6.3750039999999997</v>
      </c>
      <c r="AI242" s="36">
        <f t="shared" si="63"/>
        <v>1.3933619999999998</v>
      </c>
      <c r="AJ242" s="36">
        <f t="shared" si="64"/>
        <v>135.24435</v>
      </c>
      <c r="AK242" s="36">
        <f t="shared" si="65"/>
        <v>8.9387950000000007</v>
      </c>
      <c r="AL242" s="83">
        <f t="shared" si="66"/>
        <v>743.86</v>
      </c>
      <c r="AM242" s="84">
        <f t="shared" si="67"/>
        <v>6844.5880460000008</v>
      </c>
    </row>
    <row r="243" spans="1:39" x14ac:dyDescent="0.2">
      <c r="A243" s="43" t="s">
        <v>280</v>
      </c>
      <c r="B243" s="44">
        <v>90</v>
      </c>
      <c r="C243" s="44">
        <v>91</v>
      </c>
      <c r="D243" s="45" t="s">
        <v>387</v>
      </c>
      <c r="E243" s="45" t="s">
        <v>77</v>
      </c>
      <c r="F243" s="36">
        <v>990047</v>
      </c>
      <c r="G243" s="22">
        <v>1670</v>
      </c>
      <c r="H243" s="22">
        <v>29.7</v>
      </c>
      <c r="I243" s="22">
        <v>13.75</v>
      </c>
      <c r="J243" s="22">
        <v>16.3</v>
      </c>
      <c r="K243" s="22">
        <v>39.1</v>
      </c>
      <c r="L243" s="22">
        <v>4.95</v>
      </c>
      <c r="M243" s="22">
        <v>976</v>
      </c>
      <c r="N243" s="22">
        <v>1.17</v>
      </c>
      <c r="O243" s="22">
        <v>443</v>
      </c>
      <c r="P243" s="22">
        <v>493</v>
      </c>
      <c r="Q243" s="22">
        <v>147</v>
      </c>
      <c r="R243" s="22">
        <v>66.900000000000006</v>
      </c>
      <c r="S243" s="22">
        <v>5.5</v>
      </c>
      <c r="T243" s="22">
        <v>1.52</v>
      </c>
      <c r="U243" s="22">
        <v>127</v>
      </c>
      <c r="V243" s="22">
        <v>9.41</v>
      </c>
      <c r="W243" s="36">
        <f t="shared" si="51"/>
        <v>2051.4279999999999</v>
      </c>
      <c r="X243" s="36">
        <f t="shared" si="52"/>
        <v>34.086689999999997</v>
      </c>
      <c r="Y243" s="36">
        <f t="shared" si="53"/>
        <v>15.723125</v>
      </c>
      <c r="Z243" s="36">
        <f t="shared" si="54"/>
        <v>18.87377</v>
      </c>
      <c r="AA243" s="36">
        <f t="shared" si="55"/>
        <v>45.066660000000006</v>
      </c>
      <c r="AB243" s="36">
        <f t="shared" si="56"/>
        <v>5.6702250000000003</v>
      </c>
      <c r="AC243" s="36">
        <f t="shared" si="57"/>
        <v>1144.6528000000001</v>
      </c>
      <c r="AD243" s="36">
        <f t="shared" si="58"/>
        <v>1.3304069999999999</v>
      </c>
      <c r="AE243" s="36">
        <f t="shared" si="59"/>
        <v>575.03520000000003</v>
      </c>
      <c r="AF243" s="36">
        <f t="shared" si="60"/>
        <v>177.6054</v>
      </c>
      <c r="AG243" s="36">
        <f t="shared" si="61"/>
        <v>77.577240000000003</v>
      </c>
      <c r="AH243" s="36">
        <f t="shared" si="62"/>
        <v>6.4690999999999992</v>
      </c>
      <c r="AI243" s="36">
        <f t="shared" si="63"/>
        <v>1.7359919999999998</v>
      </c>
      <c r="AJ243" s="36">
        <f t="shared" si="64"/>
        <v>161.2773</v>
      </c>
      <c r="AK243" s="36">
        <f t="shared" si="65"/>
        <v>10.715167000000001</v>
      </c>
      <c r="AL243" s="83">
        <f t="shared" si="66"/>
        <v>633.7115</v>
      </c>
      <c r="AM243" s="84">
        <f t="shared" si="67"/>
        <v>4327.2470759999997</v>
      </c>
    </row>
    <row r="244" spans="1:39" x14ac:dyDescent="0.2">
      <c r="A244" s="43" t="s">
        <v>280</v>
      </c>
      <c r="B244" s="44">
        <v>91</v>
      </c>
      <c r="C244" s="44">
        <v>92</v>
      </c>
      <c r="D244" s="45" t="s">
        <v>388</v>
      </c>
      <c r="E244" s="45" t="s">
        <v>77</v>
      </c>
      <c r="F244" s="36">
        <v>990047</v>
      </c>
      <c r="G244" s="22">
        <v>4940</v>
      </c>
      <c r="H244" s="22">
        <v>44.4</v>
      </c>
      <c r="I244" s="22">
        <v>20.6</v>
      </c>
      <c r="J244" s="22">
        <v>28.4</v>
      </c>
      <c r="K244" s="22">
        <v>66.599999999999994</v>
      </c>
      <c r="L244" s="22">
        <v>7.63</v>
      </c>
      <c r="M244" s="22">
        <v>3380</v>
      </c>
      <c r="N244" s="22">
        <v>1.68</v>
      </c>
      <c r="O244" s="22">
        <v>636</v>
      </c>
      <c r="P244" s="22">
        <v>1225</v>
      </c>
      <c r="Q244" s="22">
        <v>420</v>
      </c>
      <c r="R244" s="22">
        <v>131</v>
      </c>
      <c r="S244" s="22">
        <v>9.4</v>
      </c>
      <c r="T244" s="22">
        <v>2.2799999999999998</v>
      </c>
      <c r="U244" s="22">
        <v>202</v>
      </c>
      <c r="V244" s="22">
        <v>13.2</v>
      </c>
      <c r="W244" s="36">
        <f t="shared" si="51"/>
        <v>6068.2959999999994</v>
      </c>
      <c r="X244" s="36">
        <f t="shared" si="52"/>
        <v>50.957879999999996</v>
      </c>
      <c r="Y244" s="36">
        <f t="shared" si="53"/>
        <v>23.556100000000001</v>
      </c>
      <c r="Z244" s="36">
        <f t="shared" si="54"/>
        <v>32.884359999999994</v>
      </c>
      <c r="AA244" s="36">
        <f t="shared" si="55"/>
        <v>76.763159999999999</v>
      </c>
      <c r="AB244" s="36">
        <f t="shared" si="56"/>
        <v>8.7401649999999993</v>
      </c>
      <c r="AC244" s="36">
        <f t="shared" si="57"/>
        <v>3964.0640000000003</v>
      </c>
      <c r="AD244" s="36">
        <f t="shared" si="58"/>
        <v>1.910328</v>
      </c>
      <c r="AE244" s="36">
        <f t="shared" si="59"/>
        <v>1428.8400000000001</v>
      </c>
      <c r="AF244" s="36">
        <f t="shared" si="60"/>
        <v>507.44399999999996</v>
      </c>
      <c r="AG244" s="36">
        <f t="shared" si="61"/>
        <v>151.9076</v>
      </c>
      <c r="AH244" s="36">
        <f t="shared" si="62"/>
        <v>11.056279999999999</v>
      </c>
      <c r="AI244" s="36">
        <f t="shared" si="63"/>
        <v>2.6039879999999997</v>
      </c>
      <c r="AJ244" s="36">
        <f t="shared" si="64"/>
        <v>256.51980000000003</v>
      </c>
      <c r="AK244" s="36">
        <f t="shared" si="65"/>
        <v>15.03084</v>
      </c>
      <c r="AL244" s="83">
        <f t="shared" si="66"/>
        <v>909.79800000000012</v>
      </c>
      <c r="AM244" s="84">
        <f t="shared" si="67"/>
        <v>12600.574501000001</v>
      </c>
    </row>
    <row r="245" spans="1:39" x14ac:dyDescent="0.2">
      <c r="A245" s="43" t="s">
        <v>280</v>
      </c>
      <c r="B245" s="74">
        <v>92</v>
      </c>
      <c r="C245" s="74">
        <v>92.4</v>
      </c>
      <c r="D245" s="75" t="s">
        <v>389</v>
      </c>
      <c r="E245" s="75" t="s">
        <v>77</v>
      </c>
      <c r="F245" s="36">
        <v>990047</v>
      </c>
      <c r="G245" s="22">
        <v>1585</v>
      </c>
      <c r="H245" s="22">
        <v>8.27</v>
      </c>
      <c r="I245" s="22">
        <v>3.08</v>
      </c>
      <c r="J245" s="22">
        <v>9.7799999999999994</v>
      </c>
      <c r="K245" s="22">
        <v>18.7</v>
      </c>
      <c r="L245" s="22">
        <v>1.23</v>
      </c>
      <c r="M245" s="22">
        <v>966</v>
      </c>
      <c r="N245" s="22">
        <v>0.25</v>
      </c>
      <c r="O245" s="22">
        <v>632</v>
      </c>
      <c r="P245" s="22">
        <v>441</v>
      </c>
      <c r="Q245" s="22">
        <v>142</v>
      </c>
      <c r="R245" s="22">
        <v>46.7</v>
      </c>
      <c r="S245" s="22">
        <v>2.31</v>
      </c>
      <c r="T245" s="22">
        <v>0.28000000000000003</v>
      </c>
      <c r="U245" s="22">
        <v>29.4</v>
      </c>
      <c r="V245" s="22">
        <v>1.91</v>
      </c>
      <c r="W245" s="36">
        <f t="shared" si="51"/>
        <v>1947.0139999999999</v>
      </c>
      <c r="X245" s="36">
        <f t="shared" si="52"/>
        <v>9.4914789999999982</v>
      </c>
      <c r="Y245" s="36">
        <f t="shared" si="53"/>
        <v>3.5219800000000001</v>
      </c>
      <c r="Z245" s="36">
        <f t="shared" si="54"/>
        <v>11.324261999999999</v>
      </c>
      <c r="AA245" s="36">
        <f t="shared" si="55"/>
        <v>21.553620000000002</v>
      </c>
      <c r="AB245" s="36">
        <f t="shared" si="56"/>
        <v>1.408965</v>
      </c>
      <c r="AC245" s="36">
        <f t="shared" si="57"/>
        <v>1132.9248</v>
      </c>
      <c r="AD245" s="36">
        <f t="shared" si="58"/>
        <v>0.284275</v>
      </c>
      <c r="AE245" s="36">
        <f t="shared" si="59"/>
        <v>514.38240000000008</v>
      </c>
      <c r="AF245" s="36">
        <f t="shared" si="60"/>
        <v>171.56439999999998</v>
      </c>
      <c r="AG245" s="36">
        <f t="shared" si="61"/>
        <v>54.153320000000001</v>
      </c>
      <c r="AH245" s="36">
        <f t="shared" si="62"/>
        <v>2.717022</v>
      </c>
      <c r="AI245" s="36">
        <f t="shared" si="63"/>
        <v>0.31978800000000002</v>
      </c>
      <c r="AJ245" s="36">
        <f t="shared" si="64"/>
        <v>37.335059999999999</v>
      </c>
      <c r="AK245" s="36">
        <f t="shared" si="65"/>
        <v>2.1749170000000002</v>
      </c>
      <c r="AL245" s="83">
        <f t="shared" si="66"/>
        <v>904.07600000000002</v>
      </c>
      <c r="AM245" s="84">
        <f t="shared" si="67"/>
        <v>3910.1702879999989</v>
      </c>
    </row>
    <row r="246" spans="1:39" x14ac:dyDescent="0.2">
      <c r="A246" s="43" t="s">
        <v>280</v>
      </c>
      <c r="B246" s="44">
        <v>93.2</v>
      </c>
      <c r="C246" s="44">
        <v>94</v>
      </c>
      <c r="D246" s="45" t="s">
        <v>390</v>
      </c>
      <c r="E246" s="45" t="s">
        <v>77</v>
      </c>
      <c r="F246" s="36">
        <v>990047</v>
      </c>
      <c r="G246" s="22">
        <v>7170</v>
      </c>
      <c r="H246" s="22">
        <v>28.7</v>
      </c>
      <c r="I246" s="22">
        <v>14.55</v>
      </c>
      <c r="J246" s="22">
        <v>29.6</v>
      </c>
      <c r="K246" s="22">
        <v>54.3</v>
      </c>
      <c r="L246" s="22">
        <v>4.95</v>
      </c>
      <c r="M246" s="22">
        <v>4650</v>
      </c>
      <c r="N246" s="22">
        <v>1.85</v>
      </c>
      <c r="O246" s="22">
        <v>1220</v>
      </c>
      <c r="P246" s="22">
        <v>1705</v>
      </c>
      <c r="Q246" s="22">
        <v>606</v>
      </c>
      <c r="R246" s="22">
        <v>149.5</v>
      </c>
      <c r="S246" s="22">
        <v>7.56</v>
      </c>
      <c r="T246" s="22">
        <v>1.9</v>
      </c>
      <c r="U246" s="22">
        <v>121.5</v>
      </c>
      <c r="V246" s="22">
        <v>13.1</v>
      </c>
      <c r="W246" s="36">
        <f t="shared" si="51"/>
        <v>8807.6279999999988</v>
      </c>
      <c r="X246" s="36">
        <f t="shared" si="52"/>
        <v>32.938989999999997</v>
      </c>
      <c r="Y246" s="36">
        <f t="shared" si="53"/>
        <v>16.637924999999999</v>
      </c>
      <c r="Z246" s="36">
        <f t="shared" si="54"/>
        <v>34.27384</v>
      </c>
      <c r="AA246" s="36">
        <f t="shared" si="55"/>
        <v>62.586179999999999</v>
      </c>
      <c r="AB246" s="36">
        <f t="shared" si="56"/>
        <v>5.6702250000000003</v>
      </c>
      <c r="AC246" s="36">
        <f t="shared" si="57"/>
        <v>5453.52</v>
      </c>
      <c r="AD246" s="36">
        <f t="shared" si="58"/>
        <v>2.1036350000000001</v>
      </c>
      <c r="AE246" s="36">
        <f t="shared" si="59"/>
        <v>1988.7120000000002</v>
      </c>
      <c r="AF246" s="36">
        <f t="shared" si="60"/>
        <v>732.16919999999993</v>
      </c>
      <c r="AG246" s="36">
        <f t="shared" si="61"/>
        <v>173.36019999999999</v>
      </c>
      <c r="AH246" s="36">
        <f t="shared" si="62"/>
        <v>8.8920719999999989</v>
      </c>
      <c r="AI246" s="36">
        <f t="shared" si="63"/>
        <v>2.1699899999999999</v>
      </c>
      <c r="AJ246" s="36">
        <f t="shared" si="64"/>
        <v>154.29285000000002</v>
      </c>
      <c r="AK246" s="36">
        <f t="shared" si="65"/>
        <v>14.916970000000001</v>
      </c>
      <c r="AL246" s="83">
        <f t="shared" si="66"/>
        <v>1745.21</v>
      </c>
      <c r="AM246" s="84">
        <f t="shared" si="67"/>
        <v>17489.872076999996</v>
      </c>
    </row>
    <row r="247" spans="1:39" x14ac:dyDescent="0.2">
      <c r="A247" s="43" t="s">
        <v>280</v>
      </c>
      <c r="B247" s="44">
        <v>94</v>
      </c>
      <c r="C247" s="44">
        <v>95</v>
      </c>
      <c r="D247" s="45" t="s">
        <v>391</v>
      </c>
      <c r="E247" s="45" t="s">
        <v>77</v>
      </c>
      <c r="F247" s="36">
        <v>990047</v>
      </c>
      <c r="G247" s="22">
        <v>8850</v>
      </c>
      <c r="H247" s="22">
        <v>25</v>
      </c>
      <c r="I247" s="22">
        <v>11.65</v>
      </c>
      <c r="J247" s="22">
        <v>26.1</v>
      </c>
      <c r="K247" s="22">
        <v>50.8</v>
      </c>
      <c r="L247" s="22">
        <v>3.97</v>
      </c>
      <c r="M247" s="22">
        <v>6280</v>
      </c>
      <c r="N247" s="22">
        <v>1.46</v>
      </c>
      <c r="O247" s="22">
        <v>668</v>
      </c>
      <c r="P247" s="22">
        <v>1840</v>
      </c>
      <c r="Q247" s="22">
        <v>744</v>
      </c>
      <c r="R247" s="22">
        <v>136.5</v>
      </c>
      <c r="S247" s="22">
        <v>7.66</v>
      </c>
      <c r="T247" s="22">
        <v>1.42</v>
      </c>
      <c r="U247" s="22">
        <v>96</v>
      </c>
      <c r="V247" s="22">
        <v>9.49</v>
      </c>
      <c r="W247" s="36">
        <f t="shared" si="51"/>
        <v>10871.34</v>
      </c>
      <c r="X247" s="36">
        <f t="shared" si="52"/>
        <v>28.692499999999999</v>
      </c>
      <c r="Y247" s="36">
        <f t="shared" si="53"/>
        <v>13.321775000000001</v>
      </c>
      <c r="Z247" s="36">
        <f t="shared" si="54"/>
        <v>30.22119</v>
      </c>
      <c r="AA247" s="36">
        <f t="shared" si="55"/>
        <v>58.552080000000004</v>
      </c>
      <c r="AB247" s="36">
        <f t="shared" si="56"/>
        <v>4.5476349999999996</v>
      </c>
      <c r="AC247" s="36">
        <f t="shared" si="57"/>
        <v>7365.1840000000002</v>
      </c>
      <c r="AD247" s="36">
        <f t="shared" si="58"/>
        <v>1.660166</v>
      </c>
      <c r="AE247" s="36">
        <f t="shared" si="59"/>
        <v>2146.1760000000004</v>
      </c>
      <c r="AF247" s="36">
        <f t="shared" si="60"/>
        <v>898.9008</v>
      </c>
      <c r="AG247" s="36">
        <f t="shared" si="61"/>
        <v>158.28539999999998</v>
      </c>
      <c r="AH247" s="36">
        <f t="shared" si="62"/>
        <v>9.0096919999999994</v>
      </c>
      <c r="AI247" s="36">
        <f t="shared" si="63"/>
        <v>1.6217819999999998</v>
      </c>
      <c r="AJ247" s="36">
        <f t="shared" si="64"/>
        <v>121.91040000000001</v>
      </c>
      <c r="AK247" s="36">
        <f t="shared" si="65"/>
        <v>10.806263000000001</v>
      </c>
      <c r="AL247" s="83">
        <f t="shared" si="66"/>
        <v>955.57400000000007</v>
      </c>
      <c r="AM247" s="84">
        <f t="shared" si="67"/>
        <v>21720.229682999998</v>
      </c>
    </row>
    <row r="248" spans="1:39" x14ac:dyDescent="0.2">
      <c r="A248" s="43" t="s">
        <v>280</v>
      </c>
      <c r="B248" s="44">
        <v>95</v>
      </c>
      <c r="C248" s="44">
        <v>96</v>
      </c>
      <c r="D248" s="45" t="s">
        <v>392</v>
      </c>
      <c r="E248" s="45" t="s">
        <v>77</v>
      </c>
      <c r="F248" s="36">
        <v>990047</v>
      </c>
      <c r="G248" s="26">
        <v>9860</v>
      </c>
      <c r="H248" s="22">
        <v>34.6</v>
      </c>
      <c r="I248" s="22">
        <v>13.6</v>
      </c>
      <c r="J248" s="22">
        <v>38.200000000000003</v>
      </c>
      <c r="K248" s="22">
        <v>75.8</v>
      </c>
      <c r="L248" s="22">
        <v>4.9400000000000004</v>
      </c>
      <c r="M248" s="22">
        <v>7080</v>
      </c>
      <c r="N248" s="22">
        <v>1.42</v>
      </c>
      <c r="O248" s="22">
        <v>883</v>
      </c>
      <c r="P248" s="22">
        <v>2330</v>
      </c>
      <c r="Q248" s="22">
        <v>915</v>
      </c>
      <c r="R248" s="22">
        <v>201</v>
      </c>
      <c r="S248" s="22">
        <v>10.3</v>
      </c>
      <c r="T248" s="22">
        <v>1.66</v>
      </c>
      <c r="U248" s="22">
        <v>124.5</v>
      </c>
      <c r="V248" s="22">
        <v>10.3</v>
      </c>
      <c r="W248" s="36">
        <f t="shared" si="51"/>
        <v>12112.023999999999</v>
      </c>
      <c r="X248" s="36">
        <f t="shared" si="52"/>
        <v>39.710419999999999</v>
      </c>
      <c r="Y248" s="36">
        <f t="shared" si="53"/>
        <v>15.551599999999999</v>
      </c>
      <c r="Z248" s="36">
        <f t="shared" si="54"/>
        <v>44.231780000000001</v>
      </c>
      <c r="AA248" s="36">
        <f t="shared" si="55"/>
        <v>87.367080000000001</v>
      </c>
      <c r="AB248" s="36">
        <f t="shared" si="56"/>
        <v>5.6587700000000005</v>
      </c>
      <c r="AC248" s="36">
        <f t="shared" si="57"/>
        <v>8303.4240000000009</v>
      </c>
      <c r="AD248" s="36">
        <f t="shared" si="58"/>
        <v>1.614682</v>
      </c>
      <c r="AE248" s="36">
        <f t="shared" si="59"/>
        <v>2717.7120000000004</v>
      </c>
      <c r="AF248" s="36">
        <f t="shared" si="60"/>
        <v>1105.5029999999999</v>
      </c>
      <c r="AG248" s="36">
        <f t="shared" si="61"/>
        <v>233.0796</v>
      </c>
      <c r="AH248" s="36">
        <f t="shared" si="62"/>
        <v>12.11486</v>
      </c>
      <c r="AI248" s="36">
        <f t="shared" si="63"/>
        <v>1.8958859999999997</v>
      </c>
      <c r="AJ248" s="36">
        <f t="shared" si="64"/>
        <v>158.10255000000001</v>
      </c>
      <c r="AK248" s="36">
        <f t="shared" si="65"/>
        <v>11.728610000000002</v>
      </c>
      <c r="AL248" s="83">
        <f t="shared" si="66"/>
        <v>1263.1315000000002</v>
      </c>
      <c r="AM248" s="84">
        <f t="shared" si="67"/>
        <v>24849.718837999997</v>
      </c>
    </row>
    <row r="249" spans="1:39" x14ac:dyDescent="0.2">
      <c r="A249" s="43" t="s">
        <v>280</v>
      </c>
      <c r="B249" s="44">
        <v>96</v>
      </c>
      <c r="C249" s="44">
        <v>97</v>
      </c>
      <c r="D249" s="45" t="s">
        <v>394</v>
      </c>
      <c r="E249" s="45" t="s">
        <v>77</v>
      </c>
      <c r="F249" s="36">
        <v>990047</v>
      </c>
      <c r="G249" s="22">
        <v>7920</v>
      </c>
      <c r="H249" s="22">
        <v>41.9</v>
      </c>
      <c r="I249" s="22">
        <v>16.399999999999999</v>
      </c>
      <c r="J249" s="22">
        <v>48.1</v>
      </c>
      <c r="K249" s="22">
        <v>94</v>
      </c>
      <c r="L249" s="22">
        <v>6.13</v>
      </c>
      <c r="M249" s="22">
        <v>4750</v>
      </c>
      <c r="N249" s="22">
        <v>1.72</v>
      </c>
      <c r="O249" s="22">
        <v>733</v>
      </c>
      <c r="P249" s="22">
        <v>2210</v>
      </c>
      <c r="Q249" s="22">
        <v>728</v>
      </c>
      <c r="R249" s="22">
        <v>228</v>
      </c>
      <c r="S249" s="22">
        <v>11.45</v>
      </c>
      <c r="T249" s="22">
        <v>1.76</v>
      </c>
      <c r="U249" s="22">
        <v>142.5</v>
      </c>
      <c r="V249" s="22">
        <v>11.55</v>
      </c>
      <c r="W249" s="36">
        <f t="shared" si="51"/>
        <v>9728.9279999999999</v>
      </c>
      <c r="X249" s="36">
        <f t="shared" si="52"/>
        <v>48.088629999999995</v>
      </c>
      <c r="Y249" s="36">
        <f t="shared" si="53"/>
        <v>18.753399999999999</v>
      </c>
      <c r="Z249" s="36">
        <f t="shared" si="54"/>
        <v>55.694989999999997</v>
      </c>
      <c r="AA249" s="36">
        <f t="shared" si="55"/>
        <v>108.34440000000001</v>
      </c>
      <c r="AB249" s="36">
        <f t="shared" si="56"/>
        <v>7.0219149999999999</v>
      </c>
      <c r="AC249" s="36">
        <f t="shared" si="57"/>
        <v>5570.8</v>
      </c>
      <c r="AD249" s="36">
        <f t="shared" si="58"/>
        <v>1.9558119999999999</v>
      </c>
      <c r="AE249" s="36">
        <f t="shared" si="59"/>
        <v>2577.7440000000001</v>
      </c>
      <c r="AF249" s="36">
        <f t="shared" si="60"/>
        <v>879.56959999999992</v>
      </c>
      <c r="AG249" s="36">
        <f t="shared" si="61"/>
        <v>264.3888</v>
      </c>
      <c r="AH249" s="36">
        <f t="shared" si="62"/>
        <v>13.467489999999998</v>
      </c>
      <c r="AI249" s="36">
        <f t="shared" si="63"/>
        <v>2.0100959999999999</v>
      </c>
      <c r="AJ249" s="36">
        <f t="shared" si="64"/>
        <v>180.96074999999999</v>
      </c>
      <c r="AK249" s="36">
        <f t="shared" si="65"/>
        <v>13.151985000000002</v>
      </c>
      <c r="AL249" s="83">
        <f t="shared" si="66"/>
        <v>1048.5565000000001</v>
      </c>
      <c r="AM249" s="84">
        <f t="shared" si="67"/>
        <v>19470.879867999996</v>
      </c>
    </row>
    <row r="250" spans="1:39" x14ac:dyDescent="0.2">
      <c r="A250" s="43" t="s">
        <v>280</v>
      </c>
      <c r="B250" s="44">
        <v>97</v>
      </c>
      <c r="C250" s="44">
        <v>98</v>
      </c>
      <c r="D250" s="45" t="s">
        <v>395</v>
      </c>
      <c r="E250" s="45" t="s">
        <v>77</v>
      </c>
      <c r="F250" s="36">
        <v>990047</v>
      </c>
      <c r="G250" s="22">
        <v>8150</v>
      </c>
      <c r="H250" s="22">
        <v>27.4</v>
      </c>
      <c r="I250" s="22">
        <v>13</v>
      </c>
      <c r="J250" s="22">
        <v>27.9</v>
      </c>
      <c r="K250" s="22">
        <v>53.5</v>
      </c>
      <c r="L250" s="22">
        <v>4.58</v>
      </c>
      <c r="M250" s="22">
        <v>5880</v>
      </c>
      <c r="N250" s="22">
        <v>1.48</v>
      </c>
      <c r="O250" s="22">
        <v>453</v>
      </c>
      <c r="P250" s="22">
        <v>1740</v>
      </c>
      <c r="Q250" s="22">
        <v>647</v>
      </c>
      <c r="R250" s="22">
        <v>142</v>
      </c>
      <c r="S250" s="22">
        <v>7.97</v>
      </c>
      <c r="T250" s="22">
        <v>1.64</v>
      </c>
      <c r="U250" s="22">
        <v>109.5</v>
      </c>
      <c r="V250" s="22">
        <v>10.199999999999999</v>
      </c>
      <c r="W250" s="36">
        <f t="shared" si="51"/>
        <v>10011.459999999999</v>
      </c>
      <c r="X250" s="36">
        <f t="shared" si="52"/>
        <v>31.446979999999996</v>
      </c>
      <c r="Y250" s="36">
        <f t="shared" si="53"/>
        <v>14.865499999999999</v>
      </c>
      <c r="Z250" s="36">
        <f t="shared" si="54"/>
        <v>32.305409999999995</v>
      </c>
      <c r="AA250" s="36">
        <f t="shared" si="55"/>
        <v>61.664100000000005</v>
      </c>
      <c r="AB250" s="36">
        <f t="shared" si="56"/>
        <v>5.2463899999999999</v>
      </c>
      <c r="AC250" s="36">
        <f t="shared" si="57"/>
        <v>6896.0640000000003</v>
      </c>
      <c r="AD250" s="36">
        <f t="shared" si="58"/>
        <v>1.6829080000000001</v>
      </c>
      <c r="AE250" s="36">
        <f t="shared" si="59"/>
        <v>2029.5360000000003</v>
      </c>
      <c r="AF250" s="36">
        <f t="shared" si="60"/>
        <v>781.70539999999994</v>
      </c>
      <c r="AG250" s="36">
        <f t="shared" si="61"/>
        <v>164.66319999999999</v>
      </c>
      <c r="AH250" s="36">
        <f t="shared" si="62"/>
        <v>9.3743139999999983</v>
      </c>
      <c r="AI250" s="36">
        <f t="shared" si="63"/>
        <v>1.8730439999999997</v>
      </c>
      <c r="AJ250" s="36">
        <f t="shared" si="64"/>
        <v>139.05404999999999</v>
      </c>
      <c r="AK250" s="36">
        <f t="shared" si="65"/>
        <v>11.614739999999999</v>
      </c>
      <c r="AL250" s="83">
        <f t="shared" si="66"/>
        <v>648.01650000000006</v>
      </c>
      <c r="AM250" s="84">
        <f t="shared" si="67"/>
        <v>20192.556035999998</v>
      </c>
    </row>
    <row r="251" spans="1:39" x14ac:dyDescent="0.2">
      <c r="A251" s="43" t="s">
        <v>280</v>
      </c>
      <c r="B251" s="44">
        <v>98</v>
      </c>
      <c r="C251" s="44">
        <v>99</v>
      </c>
      <c r="D251" s="45" t="s">
        <v>396</v>
      </c>
      <c r="E251" s="45" t="s">
        <v>77</v>
      </c>
      <c r="F251" s="36">
        <v>990047</v>
      </c>
      <c r="G251" s="22">
        <v>9060</v>
      </c>
      <c r="H251" s="22">
        <v>28.3</v>
      </c>
      <c r="I251" s="22">
        <v>12.6</v>
      </c>
      <c r="J251" s="22">
        <v>32.1</v>
      </c>
      <c r="K251" s="22">
        <v>61.4</v>
      </c>
      <c r="L251" s="22">
        <v>4.59</v>
      </c>
      <c r="M251" s="22">
        <v>6280</v>
      </c>
      <c r="N251" s="22">
        <v>1.39</v>
      </c>
      <c r="O251" s="22">
        <v>619</v>
      </c>
      <c r="P251" s="22">
        <v>2020</v>
      </c>
      <c r="Q251" s="22">
        <v>773</v>
      </c>
      <c r="R251" s="22">
        <v>168.5</v>
      </c>
      <c r="S251" s="22">
        <v>8.69</v>
      </c>
      <c r="T251" s="22">
        <v>1.77</v>
      </c>
      <c r="U251" s="22">
        <v>122.5</v>
      </c>
      <c r="V251" s="22">
        <v>9.99</v>
      </c>
      <c r="W251" s="36">
        <f t="shared" si="51"/>
        <v>11129.304</v>
      </c>
      <c r="X251" s="36">
        <f t="shared" si="52"/>
        <v>32.479909999999997</v>
      </c>
      <c r="Y251" s="36">
        <f t="shared" si="53"/>
        <v>14.408099999999999</v>
      </c>
      <c r="Z251" s="36">
        <f t="shared" si="54"/>
        <v>37.168590000000002</v>
      </c>
      <c r="AA251" s="36">
        <f t="shared" si="55"/>
        <v>70.76964000000001</v>
      </c>
      <c r="AB251" s="36">
        <f t="shared" si="56"/>
        <v>5.2578449999999997</v>
      </c>
      <c r="AC251" s="36">
        <f t="shared" si="57"/>
        <v>7365.1840000000002</v>
      </c>
      <c r="AD251" s="36">
        <f t="shared" si="58"/>
        <v>1.5805689999999999</v>
      </c>
      <c r="AE251" s="36">
        <f t="shared" si="59"/>
        <v>2356.1280000000002</v>
      </c>
      <c r="AF251" s="36">
        <f t="shared" si="60"/>
        <v>933.93859999999995</v>
      </c>
      <c r="AG251" s="36">
        <f t="shared" si="61"/>
        <v>195.39259999999999</v>
      </c>
      <c r="AH251" s="36">
        <f t="shared" si="62"/>
        <v>10.221177999999998</v>
      </c>
      <c r="AI251" s="36">
        <f t="shared" si="63"/>
        <v>2.0215169999999998</v>
      </c>
      <c r="AJ251" s="36">
        <f t="shared" si="64"/>
        <v>155.56274999999999</v>
      </c>
      <c r="AK251" s="36">
        <f t="shared" si="65"/>
        <v>11.375613000000001</v>
      </c>
      <c r="AL251" s="83">
        <f t="shared" si="66"/>
        <v>885.47950000000003</v>
      </c>
      <c r="AM251" s="84">
        <f t="shared" si="67"/>
        <v>22320.792912000004</v>
      </c>
    </row>
    <row r="252" spans="1:39" x14ac:dyDescent="0.2">
      <c r="A252" s="43" t="s">
        <v>280</v>
      </c>
      <c r="B252" s="44">
        <v>99</v>
      </c>
      <c r="C252" s="44">
        <v>100</v>
      </c>
      <c r="D252" s="45" t="s">
        <v>397</v>
      </c>
      <c r="E252" s="45" t="s">
        <v>77</v>
      </c>
      <c r="F252" s="36">
        <v>990047</v>
      </c>
      <c r="G252" s="22">
        <v>4260</v>
      </c>
      <c r="H252" s="22">
        <v>29.3</v>
      </c>
      <c r="I252" s="22">
        <v>14.9</v>
      </c>
      <c r="J252" s="22">
        <v>28.2</v>
      </c>
      <c r="K252" s="22">
        <v>55.3</v>
      </c>
      <c r="L252" s="22">
        <v>5.13</v>
      </c>
      <c r="M252" s="22">
        <v>2480</v>
      </c>
      <c r="N252" s="22">
        <v>1.86</v>
      </c>
      <c r="O252" s="22">
        <v>1240</v>
      </c>
      <c r="P252" s="22">
        <v>1290</v>
      </c>
      <c r="Q252" s="22">
        <v>411</v>
      </c>
      <c r="R252" s="22">
        <v>135.5</v>
      </c>
      <c r="S252" s="22">
        <v>6.96</v>
      </c>
      <c r="T252" s="22">
        <v>2.02</v>
      </c>
      <c r="U252" s="22">
        <v>136.5</v>
      </c>
      <c r="V252" s="22">
        <v>14.05</v>
      </c>
      <c r="W252" s="36">
        <f t="shared" si="51"/>
        <v>5232.9839999999995</v>
      </c>
      <c r="X252" s="36">
        <f t="shared" si="52"/>
        <v>33.627609999999997</v>
      </c>
      <c r="Y252" s="36">
        <f t="shared" si="53"/>
        <v>17.038149999999998</v>
      </c>
      <c r="Z252" s="36">
        <f t="shared" si="54"/>
        <v>32.65278</v>
      </c>
      <c r="AA252" s="36">
        <f t="shared" si="55"/>
        <v>63.738779999999998</v>
      </c>
      <c r="AB252" s="36">
        <f t="shared" si="56"/>
        <v>5.8764149999999997</v>
      </c>
      <c r="AC252" s="36">
        <f t="shared" si="57"/>
        <v>2908.5440000000003</v>
      </c>
      <c r="AD252" s="36">
        <f t="shared" si="58"/>
        <v>2.1150060000000002</v>
      </c>
      <c r="AE252" s="36">
        <f t="shared" si="59"/>
        <v>1504.6560000000002</v>
      </c>
      <c r="AF252" s="36">
        <f t="shared" si="60"/>
        <v>496.5702</v>
      </c>
      <c r="AG252" s="36">
        <f t="shared" si="61"/>
        <v>157.1258</v>
      </c>
      <c r="AH252" s="36">
        <f t="shared" si="62"/>
        <v>8.1863519999999994</v>
      </c>
      <c r="AI252" s="36">
        <f t="shared" si="63"/>
        <v>2.3070419999999996</v>
      </c>
      <c r="AJ252" s="36">
        <f t="shared" si="64"/>
        <v>173.34135000000001</v>
      </c>
      <c r="AK252" s="36">
        <f t="shared" si="65"/>
        <v>15.998735000000002</v>
      </c>
      <c r="AL252" s="83">
        <f t="shared" si="66"/>
        <v>1773.8200000000002</v>
      </c>
      <c r="AM252" s="84">
        <f t="shared" si="67"/>
        <v>10654.762220000001</v>
      </c>
    </row>
    <row r="253" spans="1:39" x14ac:dyDescent="0.2">
      <c r="A253" s="43" t="s">
        <v>280</v>
      </c>
      <c r="B253" s="44">
        <v>100</v>
      </c>
      <c r="C253" s="44">
        <v>101</v>
      </c>
      <c r="D253" s="45" t="s">
        <v>398</v>
      </c>
      <c r="E253" s="45" t="s">
        <v>77</v>
      </c>
      <c r="F253" s="36">
        <v>990047</v>
      </c>
      <c r="G253" s="22">
        <v>6330</v>
      </c>
      <c r="H253" s="22">
        <v>39.1</v>
      </c>
      <c r="I253" s="22">
        <v>17</v>
      </c>
      <c r="J253" s="22">
        <v>41.7</v>
      </c>
      <c r="K253" s="22">
        <v>83</v>
      </c>
      <c r="L253" s="22">
        <v>6.65</v>
      </c>
      <c r="M253" s="22">
        <v>3510</v>
      </c>
      <c r="N253" s="22">
        <v>2.09</v>
      </c>
      <c r="O253" s="22">
        <v>1220</v>
      </c>
      <c r="P253" s="22">
        <v>1915</v>
      </c>
      <c r="Q253" s="22">
        <v>598</v>
      </c>
      <c r="R253" s="22">
        <v>204</v>
      </c>
      <c r="S253" s="22">
        <v>9.9</v>
      </c>
      <c r="T253" s="22">
        <v>2.2000000000000002</v>
      </c>
      <c r="U253" s="22">
        <v>157</v>
      </c>
      <c r="V253" s="22">
        <v>14.75</v>
      </c>
      <c r="W253" s="36">
        <f t="shared" si="51"/>
        <v>7775.7719999999999</v>
      </c>
      <c r="X253" s="36">
        <f t="shared" si="52"/>
        <v>44.875070000000001</v>
      </c>
      <c r="Y253" s="36">
        <f t="shared" si="53"/>
        <v>19.439499999999999</v>
      </c>
      <c r="Z253" s="36">
        <f t="shared" si="54"/>
        <v>48.28443</v>
      </c>
      <c r="AA253" s="36">
        <f t="shared" si="55"/>
        <v>95.665800000000004</v>
      </c>
      <c r="AB253" s="36">
        <f t="shared" si="56"/>
        <v>7.6175750000000004</v>
      </c>
      <c r="AC253" s="36">
        <f t="shared" si="57"/>
        <v>4116.5280000000002</v>
      </c>
      <c r="AD253" s="36">
        <f t="shared" si="58"/>
        <v>2.3765389999999997</v>
      </c>
      <c r="AE253" s="36">
        <f t="shared" si="59"/>
        <v>2233.6560000000004</v>
      </c>
      <c r="AF253" s="36">
        <f t="shared" si="60"/>
        <v>722.50360000000001</v>
      </c>
      <c r="AG253" s="36">
        <f t="shared" si="61"/>
        <v>236.55840000000001</v>
      </c>
      <c r="AH253" s="36">
        <f t="shared" si="62"/>
        <v>11.64438</v>
      </c>
      <c r="AI253" s="36">
        <f t="shared" si="63"/>
        <v>2.5126200000000001</v>
      </c>
      <c r="AJ253" s="36">
        <f t="shared" si="64"/>
        <v>199.37430000000001</v>
      </c>
      <c r="AK253" s="36">
        <f t="shared" si="65"/>
        <v>16.795825000000001</v>
      </c>
      <c r="AL253" s="83">
        <f t="shared" si="66"/>
        <v>1745.21</v>
      </c>
      <c r="AM253" s="84">
        <f t="shared" si="67"/>
        <v>15533.604039</v>
      </c>
    </row>
    <row r="254" spans="1:39" x14ac:dyDescent="0.2">
      <c r="A254" s="43" t="s">
        <v>280</v>
      </c>
      <c r="B254" s="44">
        <v>101</v>
      </c>
      <c r="C254" s="44">
        <v>102</v>
      </c>
      <c r="D254" s="45" t="s">
        <v>399</v>
      </c>
      <c r="E254" s="45" t="s">
        <v>77</v>
      </c>
      <c r="F254" s="36">
        <v>990047</v>
      </c>
      <c r="G254" s="26">
        <v>12750</v>
      </c>
      <c r="H254" s="22">
        <v>30.2</v>
      </c>
      <c r="I254" s="22">
        <v>10.5</v>
      </c>
      <c r="J254" s="22">
        <v>42</v>
      </c>
      <c r="K254" s="22">
        <v>85</v>
      </c>
      <c r="L254" s="22">
        <v>4.32</v>
      </c>
      <c r="M254" s="26">
        <v>9630</v>
      </c>
      <c r="N254" s="22">
        <v>1.3</v>
      </c>
      <c r="O254" s="22">
        <v>1085</v>
      </c>
      <c r="P254" s="22">
        <v>2760</v>
      </c>
      <c r="Q254" s="26">
        <v>989</v>
      </c>
      <c r="R254" s="22">
        <v>219</v>
      </c>
      <c r="S254" s="22">
        <v>10</v>
      </c>
      <c r="T254" s="22">
        <v>1.38</v>
      </c>
      <c r="U254" s="22">
        <v>103.5</v>
      </c>
      <c r="V254" s="22">
        <v>8.66</v>
      </c>
      <c r="W254" s="36">
        <f t="shared" si="51"/>
        <v>15662.099999999999</v>
      </c>
      <c r="X254" s="36">
        <f t="shared" si="52"/>
        <v>34.660539999999997</v>
      </c>
      <c r="Y254" s="36">
        <f t="shared" si="53"/>
        <v>12.00675</v>
      </c>
      <c r="Z254" s="36">
        <f t="shared" si="54"/>
        <v>48.631799999999998</v>
      </c>
      <c r="AA254" s="36">
        <f t="shared" si="55"/>
        <v>97.971000000000004</v>
      </c>
      <c r="AB254" s="36">
        <f t="shared" si="56"/>
        <v>4.9485600000000005</v>
      </c>
      <c r="AC254" s="36">
        <f t="shared" si="57"/>
        <v>11294.064</v>
      </c>
      <c r="AD254" s="36">
        <f t="shared" si="58"/>
        <v>1.4782300000000002</v>
      </c>
      <c r="AE254" s="36">
        <f t="shared" si="59"/>
        <v>3219.2640000000001</v>
      </c>
      <c r="AF254" s="36">
        <f t="shared" si="60"/>
        <v>1194.9097999999999</v>
      </c>
      <c r="AG254" s="36">
        <f t="shared" si="61"/>
        <v>253.95239999999998</v>
      </c>
      <c r="AH254" s="36">
        <f t="shared" si="62"/>
        <v>11.761999999999999</v>
      </c>
      <c r="AI254" s="36">
        <f t="shared" si="63"/>
        <v>1.5760979999999998</v>
      </c>
      <c r="AJ254" s="36">
        <f t="shared" si="64"/>
        <v>131.43465</v>
      </c>
      <c r="AK254" s="36">
        <f t="shared" si="65"/>
        <v>9.861142000000001</v>
      </c>
      <c r="AL254" s="83">
        <f t="shared" si="66"/>
        <v>1552.0925000000002</v>
      </c>
      <c r="AM254" s="84">
        <f t="shared" si="67"/>
        <v>31978.62097</v>
      </c>
    </row>
    <row r="255" spans="1:39" x14ac:dyDescent="0.2">
      <c r="A255" s="43" t="s">
        <v>280</v>
      </c>
      <c r="B255" s="44">
        <v>102</v>
      </c>
      <c r="C255" s="44">
        <v>103</v>
      </c>
      <c r="D255" s="45" t="s">
        <v>400</v>
      </c>
      <c r="E255" s="45" t="s">
        <v>77</v>
      </c>
      <c r="F255" s="36">
        <v>990047</v>
      </c>
      <c r="G255" s="22">
        <v>7880</v>
      </c>
      <c r="H255" s="22">
        <v>21.1</v>
      </c>
      <c r="I255" s="22">
        <v>8.92</v>
      </c>
      <c r="J255" s="22">
        <v>24.4</v>
      </c>
      <c r="K255" s="22">
        <v>50.1</v>
      </c>
      <c r="L255" s="22">
        <v>3.46</v>
      </c>
      <c r="M255" s="22">
        <v>5440</v>
      </c>
      <c r="N255" s="22">
        <v>1.32</v>
      </c>
      <c r="O255" s="22">
        <v>1405</v>
      </c>
      <c r="P255" s="22">
        <v>1680</v>
      </c>
      <c r="Q255" s="22">
        <v>673</v>
      </c>
      <c r="R255" s="22">
        <v>127.5</v>
      </c>
      <c r="S255" s="22">
        <v>6.2</v>
      </c>
      <c r="T255" s="22">
        <v>1.27</v>
      </c>
      <c r="U255" s="22">
        <v>88.1</v>
      </c>
      <c r="V255" s="22">
        <v>9.11</v>
      </c>
      <c r="W255" s="36">
        <f t="shared" si="51"/>
        <v>9679.7919999999995</v>
      </c>
      <c r="X255" s="36">
        <f t="shared" si="52"/>
        <v>24.216470000000001</v>
      </c>
      <c r="Y255" s="36">
        <f t="shared" si="53"/>
        <v>10.20002</v>
      </c>
      <c r="Z255" s="36">
        <f t="shared" si="54"/>
        <v>28.252759999999995</v>
      </c>
      <c r="AA255" s="36">
        <f t="shared" si="55"/>
        <v>57.745260000000002</v>
      </c>
      <c r="AB255" s="36">
        <f t="shared" si="56"/>
        <v>3.9634299999999998</v>
      </c>
      <c r="AC255" s="36">
        <f t="shared" si="57"/>
        <v>6380.0320000000002</v>
      </c>
      <c r="AD255" s="36">
        <f t="shared" si="58"/>
        <v>1.500972</v>
      </c>
      <c r="AE255" s="36">
        <f t="shared" si="59"/>
        <v>1959.5520000000001</v>
      </c>
      <c r="AF255" s="36">
        <f t="shared" si="60"/>
        <v>813.11860000000001</v>
      </c>
      <c r="AG255" s="36">
        <f t="shared" si="61"/>
        <v>147.84899999999999</v>
      </c>
      <c r="AH255" s="36">
        <f t="shared" si="62"/>
        <v>7.29244</v>
      </c>
      <c r="AI255" s="36">
        <f t="shared" si="63"/>
        <v>1.450467</v>
      </c>
      <c r="AJ255" s="36">
        <f t="shared" si="64"/>
        <v>111.87818999999999</v>
      </c>
      <c r="AK255" s="36">
        <f t="shared" si="65"/>
        <v>10.373557</v>
      </c>
      <c r="AL255" s="83">
        <f t="shared" si="66"/>
        <v>2009.8525000000002</v>
      </c>
      <c r="AM255" s="84">
        <f t="shared" si="67"/>
        <v>19237.217165999999</v>
      </c>
    </row>
    <row r="256" spans="1:39" x14ac:dyDescent="0.2">
      <c r="A256" s="43" t="s">
        <v>280</v>
      </c>
      <c r="B256" s="44">
        <v>103</v>
      </c>
      <c r="C256" s="44">
        <v>104</v>
      </c>
      <c r="D256" s="45" t="s">
        <v>401</v>
      </c>
      <c r="E256" s="45" t="s">
        <v>77</v>
      </c>
      <c r="F256" s="36">
        <v>990047</v>
      </c>
      <c r="G256" s="22">
        <v>7850</v>
      </c>
      <c r="H256" s="22">
        <v>29.3</v>
      </c>
      <c r="I256" s="22">
        <v>12.4</v>
      </c>
      <c r="J256" s="22">
        <v>29.7</v>
      </c>
      <c r="K256" s="22">
        <v>62.1</v>
      </c>
      <c r="L256" s="22">
        <v>4.8899999999999997</v>
      </c>
      <c r="M256" s="22">
        <v>5260</v>
      </c>
      <c r="N256" s="22">
        <v>1.64</v>
      </c>
      <c r="O256" s="22">
        <v>1145</v>
      </c>
      <c r="P256" s="22">
        <v>1795</v>
      </c>
      <c r="Q256" s="22">
        <v>691</v>
      </c>
      <c r="R256" s="22">
        <v>148</v>
      </c>
      <c r="S256" s="22">
        <v>7.51</v>
      </c>
      <c r="T256" s="22">
        <v>1.62</v>
      </c>
      <c r="U256" s="22">
        <v>126.5</v>
      </c>
      <c r="V256" s="22">
        <v>11.1</v>
      </c>
      <c r="W256" s="36">
        <f t="shared" si="51"/>
        <v>9642.9399999999987</v>
      </c>
      <c r="X256" s="36">
        <f t="shared" si="52"/>
        <v>33.627609999999997</v>
      </c>
      <c r="Y256" s="36">
        <f t="shared" si="53"/>
        <v>14.179399999999999</v>
      </c>
      <c r="Z256" s="36">
        <f t="shared" si="54"/>
        <v>34.389629999999997</v>
      </c>
      <c r="AA256" s="36">
        <f t="shared" si="55"/>
        <v>71.576460000000012</v>
      </c>
      <c r="AB256" s="36">
        <f t="shared" si="56"/>
        <v>5.6014949999999999</v>
      </c>
      <c r="AC256" s="36">
        <f t="shared" si="57"/>
        <v>6168.9280000000008</v>
      </c>
      <c r="AD256" s="36">
        <f t="shared" si="58"/>
        <v>1.8648439999999999</v>
      </c>
      <c r="AE256" s="36">
        <f t="shared" si="59"/>
        <v>2093.6880000000001</v>
      </c>
      <c r="AF256" s="36">
        <f t="shared" si="60"/>
        <v>834.86619999999994</v>
      </c>
      <c r="AG256" s="36">
        <f t="shared" si="61"/>
        <v>171.6208</v>
      </c>
      <c r="AH256" s="36">
        <f t="shared" si="62"/>
        <v>8.8332619999999995</v>
      </c>
      <c r="AI256" s="36">
        <f t="shared" si="63"/>
        <v>1.8502019999999999</v>
      </c>
      <c r="AJ256" s="36">
        <f t="shared" si="64"/>
        <v>160.64234999999999</v>
      </c>
      <c r="AK256" s="36">
        <f t="shared" si="65"/>
        <v>12.639570000000001</v>
      </c>
      <c r="AL256" s="83">
        <f t="shared" si="66"/>
        <v>1637.9225000000001</v>
      </c>
      <c r="AM256" s="84">
        <f t="shared" si="67"/>
        <v>19257.247823000002</v>
      </c>
    </row>
    <row r="257" spans="1:39" x14ac:dyDescent="0.2">
      <c r="A257" s="43" t="s">
        <v>280</v>
      </c>
      <c r="B257" s="44">
        <v>104</v>
      </c>
      <c r="C257" s="44">
        <v>105</v>
      </c>
      <c r="D257" s="45" t="s">
        <v>403</v>
      </c>
      <c r="E257" s="45" t="s">
        <v>77</v>
      </c>
      <c r="F257" s="36">
        <v>990047</v>
      </c>
      <c r="G257" s="22">
        <v>2380</v>
      </c>
      <c r="H257" s="22">
        <v>18.399999999999999</v>
      </c>
      <c r="I257" s="22">
        <v>7.54</v>
      </c>
      <c r="J257" s="22">
        <v>15.7</v>
      </c>
      <c r="K257" s="22">
        <v>36.700000000000003</v>
      </c>
      <c r="L257" s="22">
        <v>2.96</v>
      </c>
      <c r="M257" s="22">
        <v>1530</v>
      </c>
      <c r="N257" s="22">
        <v>0.83</v>
      </c>
      <c r="O257" s="22">
        <v>566</v>
      </c>
      <c r="P257" s="22">
        <v>662</v>
      </c>
      <c r="Q257" s="22">
        <v>220</v>
      </c>
      <c r="R257" s="22">
        <v>71</v>
      </c>
      <c r="S257" s="22">
        <v>4.03</v>
      </c>
      <c r="T257" s="22">
        <v>1</v>
      </c>
      <c r="U257" s="22">
        <v>79</v>
      </c>
      <c r="V257" s="22">
        <v>6.18</v>
      </c>
      <c r="W257" s="36">
        <f t="shared" si="51"/>
        <v>2923.5919999999996</v>
      </c>
      <c r="X257" s="36">
        <f t="shared" si="52"/>
        <v>21.117679999999996</v>
      </c>
      <c r="Y257" s="36">
        <f t="shared" si="53"/>
        <v>8.6219900000000003</v>
      </c>
      <c r="Z257" s="36">
        <f t="shared" si="54"/>
        <v>18.179029999999997</v>
      </c>
      <c r="AA257" s="36">
        <f t="shared" si="55"/>
        <v>42.300420000000003</v>
      </c>
      <c r="AB257" s="36">
        <f t="shared" si="56"/>
        <v>3.3906799999999997</v>
      </c>
      <c r="AC257" s="36">
        <f t="shared" si="57"/>
        <v>1794.384</v>
      </c>
      <c r="AD257" s="36">
        <f t="shared" si="58"/>
        <v>0.94379299999999999</v>
      </c>
      <c r="AE257" s="36">
        <f t="shared" si="59"/>
        <v>772.15680000000009</v>
      </c>
      <c r="AF257" s="36">
        <f t="shared" si="60"/>
        <v>265.80399999999997</v>
      </c>
      <c r="AG257" s="36">
        <f t="shared" si="61"/>
        <v>82.331599999999995</v>
      </c>
      <c r="AH257" s="36">
        <f t="shared" si="62"/>
        <v>4.7400859999999998</v>
      </c>
      <c r="AI257" s="36">
        <f t="shared" si="63"/>
        <v>1.1420999999999999</v>
      </c>
      <c r="AJ257" s="36">
        <f t="shared" si="64"/>
        <v>100.32210000000001</v>
      </c>
      <c r="AK257" s="36">
        <f t="shared" si="65"/>
        <v>7.037166</v>
      </c>
      <c r="AL257" s="83">
        <f t="shared" si="66"/>
        <v>809.66300000000001</v>
      </c>
      <c r="AM257" s="84">
        <f t="shared" si="67"/>
        <v>6046.0634449999998</v>
      </c>
    </row>
    <row r="258" spans="1:39" x14ac:dyDescent="0.2">
      <c r="A258" s="43" t="s">
        <v>280</v>
      </c>
      <c r="B258" s="44">
        <v>105</v>
      </c>
      <c r="C258" s="44">
        <v>106</v>
      </c>
      <c r="D258" s="45" t="s">
        <v>404</v>
      </c>
      <c r="E258" s="45" t="s">
        <v>77</v>
      </c>
      <c r="F258" s="36">
        <v>990048</v>
      </c>
      <c r="G258" s="22">
        <v>8920</v>
      </c>
      <c r="H258" s="22">
        <v>23.5</v>
      </c>
      <c r="I258" s="22">
        <v>9.3000000000000007</v>
      </c>
      <c r="J258" s="22">
        <v>28.9</v>
      </c>
      <c r="K258" s="22">
        <v>60.7</v>
      </c>
      <c r="L258" s="22">
        <v>3.81</v>
      </c>
      <c r="M258" s="22">
        <v>6540</v>
      </c>
      <c r="N258" s="22">
        <v>1</v>
      </c>
      <c r="O258" s="22">
        <v>583</v>
      </c>
      <c r="P258" s="22">
        <v>1910</v>
      </c>
      <c r="Q258" s="22">
        <v>754</v>
      </c>
      <c r="R258" s="22">
        <v>152.5</v>
      </c>
      <c r="S258" s="22">
        <v>7.07</v>
      </c>
      <c r="T258" s="22">
        <v>1.1399999999999999</v>
      </c>
      <c r="U258" s="22">
        <v>92.7</v>
      </c>
      <c r="V258" s="22">
        <v>7.38</v>
      </c>
      <c r="W258" s="36">
        <f t="shared" si="51"/>
        <v>10957.328</v>
      </c>
      <c r="X258" s="36">
        <f t="shared" si="52"/>
        <v>26.970949999999998</v>
      </c>
      <c r="Y258" s="36">
        <f t="shared" si="53"/>
        <v>10.634550000000001</v>
      </c>
      <c r="Z258" s="36">
        <f t="shared" si="54"/>
        <v>33.463309999999993</v>
      </c>
      <c r="AA258" s="36">
        <f t="shared" si="55"/>
        <v>69.962820000000008</v>
      </c>
      <c r="AB258" s="36">
        <f t="shared" si="56"/>
        <v>4.3643549999999998</v>
      </c>
      <c r="AC258" s="36">
        <f t="shared" si="57"/>
        <v>7670.1120000000001</v>
      </c>
      <c r="AD258" s="36">
        <f t="shared" si="58"/>
        <v>1.1371</v>
      </c>
      <c r="AE258" s="36">
        <f t="shared" si="59"/>
        <v>2227.8240000000001</v>
      </c>
      <c r="AF258" s="36">
        <f t="shared" si="60"/>
        <v>910.9828</v>
      </c>
      <c r="AG258" s="36">
        <f t="shared" si="61"/>
        <v>176.839</v>
      </c>
      <c r="AH258" s="36">
        <f t="shared" si="62"/>
        <v>8.3157339999999991</v>
      </c>
      <c r="AI258" s="36">
        <f t="shared" si="63"/>
        <v>1.3019939999999999</v>
      </c>
      <c r="AJ258" s="36">
        <f t="shared" si="64"/>
        <v>117.71973000000001</v>
      </c>
      <c r="AK258" s="36">
        <f t="shared" si="65"/>
        <v>8.4036059999999999</v>
      </c>
      <c r="AL258" s="83">
        <f t="shared" si="66"/>
        <v>833.9815000000001</v>
      </c>
      <c r="AM258" s="84">
        <f t="shared" si="67"/>
        <v>22225.359949000005</v>
      </c>
    </row>
    <row r="259" spans="1:39" x14ac:dyDescent="0.2">
      <c r="A259" s="43" t="s">
        <v>280</v>
      </c>
      <c r="B259" s="44">
        <v>106</v>
      </c>
      <c r="C259" s="44">
        <v>107</v>
      </c>
      <c r="D259" s="45" t="s">
        <v>406</v>
      </c>
      <c r="E259" s="45" t="s">
        <v>77</v>
      </c>
      <c r="F259" s="36">
        <v>990048</v>
      </c>
      <c r="G259" s="26">
        <v>12550</v>
      </c>
      <c r="H259" s="22">
        <v>25.7</v>
      </c>
      <c r="I259" s="22">
        <v>9.58</v>
      </c>
      <c r="J259" s="22">
        <v>36.1</v>
      </c>
      <c r="K259" s="22">
        <v>70.400000000000006</v>
      </c>
      <c r="L259" s="22">
        <v>3.83</v>
      </c>
      <c r="M259" s="22">
        <v>9750</v>
      </c>
      <c r="N259" s="22">
        <v>1.1000000000000001</v>
      </c>
      <c r="O259" s="22">
        <v>730</v>
      </c>
      <c r="P259" s="22">
        <v>2600</v>
      </c>
      <c r="Q259" s="26">
        <v>975</v>
      </c>
      <c r="R259" s="22">
        <v>197</v>
      </c>
      <c r="S259" s="22">
        <v>8.5399999999999991</v>
      </c>
      <c r="T259" s="22">
        <v>1.26</v>
      </c>
      <c r="U259" s="22">
        <v>100.5</v>
      </c>
      <c r="V259" s="22">
        <v>7.49</v>
      </c>
      <c r="W259" s="36">
        <f t="shared" ref="W259:W322" si="68">1.2284*G259</f>
        <v>15416.42</v>
      </c>
      <c r="X259" s="36">
        <f t="shared" ref="X259:X322" si="69">1.1477*H259</f>
        <v>29.495889999999999</v>
      </c>
      <c r="Y259" s="36">
        <f t="shared" ref="Y259:Y322" si="70">1.1435*I259</f>
        <v>10.95473</v>
      </c>
      <c r="Z259" s="36">
        <f t="shared" ref="Z259:Z322" si="71">1.1579*J259</f>
        <v>41.800190000000001</v>
      </c>
      <c r="AA259" s="36">
        <f t="shared" ref="AA259:AA322" si="72">1.1526*K259</f>
        <v>81.143040000000013</v>
      </c>
      <c r="AB259" s="36">
        <f t="shared" ref="AB259:AB322" si="73">1.1455*L259</f>
        <v>4.3872650000000002</v>
      </c>
      <c r="AC259" s="36">
        <f t="shared" ref="AC259:AC322" si="74">1.1728*M259</f>
        <v>11434.800000000001</v>
      </c>
      <c r="AD259" s="36">
        <f t="shared" ref="AD259:AD322" si="75">1.1371*N259</f>
        <v>1.2508100000000002</v>
      </c>
      <c r="AE259" s="36">
        <f t="shared" ref="AE259:AE322" si="76">1.1664*P259</f>
        <v>3032.6400000000003</v>
      </c>
      <c r="AF259" s="36">
        <f t="shared" ref="AF259:AF322" si="77">1.2082*Q259</f>
        <v>1177.9949999999999</v>
      </c>
      <c r="AG259" s="36">
        <f t="shared" ref="AG259:AG322" si="78">1.1596*R259</f>
        <v>228.44119999999998</v>
      </c>
      <c r="AH259" s="36">
        <f t="shared" ref="AH259:AH322" si="79">1.1762*S259</f>
        <v>10.044747999999998</v>
      </c>
      <c r="AI259" s="36">
        <f t="shared" ref="AI259:AI322" si="80">1.1421*T259</f>
        <v>1.4390459999999998</v>
      </c>
      <c r="AJ259" s="36">
        <f t="shared" ref="AJ259:AJ322" si="81">1.2699*U259</f>
        <v>127.62495</v>
      </c>
      <c r="AK259" s="36">
        <f t="shared" ref="AK259:AK322" si="82">1.1387*V259</f>
        <v>8.5288630000000012</v>
      </c>
      <c r="AL259" s="83">
        <f t="shared" ref="AL259:AL322" si="83">1.4305*O259</f>
        <v>1044.2650000000001</v>
      </c>
      <c r="AM259" s="84">
        <f t="shared" ref="AM259:AM322" si="84">SUM(W259:AK259)</f>
        <v>31606.965732000001</v>
      </c>
    </row>
    <row r="260" spans="1:39" x14ac:dyDescent="0.2">
      <c r="A260" s="43" t="s">
        <v>280</v>
      </c>
      <c r="B260" s="44">
        <v>107</v>
      </c>
      <c r="C260" s="44">
        <v>108</v>
      </c>
      <c r="D260" s="45" t="s">
        <v>407</v>
      </c>
      <c r="E260" s="45" t="s">
        <v>77</v>
      </c>
      <c r="F260" s="36">
        <v>990048</v>
      </c>
      <c r="G260" s="22">
        <v>6550</v>
      </c>
      <c r="H260" s="22">
        <v>29.9</v>
      </c>
      <c r="I260" s="22">
        <v>14.2</v>
      </c>
      <c r="J260" s="22">
        <v>29.3</v>
      </c>
      <c r="K260" s="22">
        <v>61.7</v>
      </c>
      <c r="L260" s="22">
        <v>5.18</v>
      </c>
      <c r="M260" s="22">
        <v>4080</v>
      </c>
      <c r="N260" s="22">
        <v>1.81</v>
      </c>
      <c r="O260" s="22">
        <v>1710</v>
      </c>
      <c r="P260" s="22">
        <v>1645</v>
      </c>
      <c r="Q260" s="22">
        <v>582</v>
      </c>
      <c r="R260" s="22">
        <v>146.5</v>
      </c>
      <c r="S260" s="22">
        <v>7.36</v>
      </c>
      <c r="T260" s="22">
        <v>1.98</v>
      </c>
      <c r="U260" s="22">
        <v>138.5</v>
      </c>
      <c r="V260" s="22">
        <v>12.3</v>
      </c>
      <c r="W260" s="36">
        <f t="shared" si="68"/>
        <v>8046.0199999999995</v>
      </c>
      <c r="X260" s="36">
        <f t="shared" si="69"/>
        <v>34.316229999999997</v>
      </c>
      <c r="Y260" s="36">
        <f t="shared" si="70"/>
        <v>16.2377</v>
      </c>
      <c r="Z260" s="36">
        <f t="shared" si="71"/>
        <v>33.926470000000002</v>
      </c>
      <c r="AA260" s="36">
        <f t="shared" si="72"/>
        <v>71.115420000000015</v>
      </c>
      <c r="AB260" s="36">
        <f t="shared" si="73"/>
        <v>5.9336899999999995</v>
      </c>
      <c r="AC260" s="36">
        <f t="shared" si="74"/>
        <v>4785.0240000000003</v>
      </c>
      <c r="AD260" s="36">
        <f t="shared" si="75"/>
        <v>2.0581510000000001</v>
      </c>
      <c r="AE260" s="36">
        <f t="shared" si="76"/>
        <v>1918.7280000000001</v>
      </c>
      <c r="AF260" s="36">
        <f t="shared" si="77"/>
        <v>703.17239999999993</v>
      </c>
      <c r="AG260" s="36">
        <f t="shared" si="78"/>
        <v>169.88139999999999</v>
      </c>
      <c r="AH260" s="36">
        <f t="shared" si="79"/>
        <v>8.6568319999999996</v>
      </c>
      <c r="AI260" s="36">
        <f t="shared" si="80"/>
        <v>2.261358</v>
      </c>
      <c r="AJ260" s="36">
        <f t="shared" si="81"/>
        <v>175.88114999999999</v>
      </c>
      <c r="AK260" s="36">
        <f t="shared" si="82"/>
        <v>14.006010000000002</v>
      </c>
      <c r="AL260" s="83">
        <f t="shared" si="83"/>
        <v>2446.1550000000002</v>
      </c>
      <c r="AM260" s="84">
        <f t="shared" si="84"/>
        <v>15987.218810999997</v>
      </c>
    </row>
    <row r="261" spans="1:39" x14ac:dyDescent="0.2">
      <c r="A261" s="43" t="s">
        <v>280</v>
      </c>
      <c r="B261" s="44">
        <v>108</v>
      </c>
      <c r="C261" s="44">
        <v>109</v>
      </c>
      <c r="D261" s="45" t="s">
        <v>408</v>
      </c>
      <c r="E261" s="45" t="s">
        <v>77</v>
      </c>
      <c r="F261" s="36">
        <v>990048</v>
      </c>
      <c r="G261" s="22">
        <v>6180</v>
      </c>
      <c r="H261" s="22">
        <v>29.1</v>
      </c>
      <c r="I261" s="22">
        <v>11.6</v>
      </c>
      <c r="J261" s="22">
        <v>30.3</v>
      </c>
      <c r="K261" s="22">
        <v>66.900000000000006</v>
      </c>
      <c r="L261" s="22">
        <v>4.71</v>
      </c>
      <c r="M261" s="22">
        <v>3960</v>
      </c>
      <c r="N261" s="22">
        <v>1.5</v>
      </c>
      <c r="O261" s="22">
        <v>1165</v>
      </c>
      <c r="P261" s="22">
        <v>1730</v>
      </c>
      <c r="Q261" s="22">
        <v>568</v>
      </c>
      <c r="R261" s="22">
        <v>142</v>
      </c>
      <c r="S261" s="22">
        <v>8.0399999999999991</v>
      </c>
      <c r="T261" s="22">
        <v>1.64</v>
      </c>
      <c r="U261" s="22">
        <v>117</v>
      </c>
      <c r="V261" s="22">
        <v>10.6</v>
      </c>
      <c r="W261" s="36">
        <f t="shared" si="68"/>
        <v>7591.5119999999997</v>
      </c>
      <c r="X261" s="36">
        <f t="shared" si="69"/>
        <v>33.398069999999997</v>
      </c>
      <c r="Y261" s="36">
        <f t="shared" si="70"/>
        <v>13.2646</v>
      </c>
      <c r="Z261" s="36">
        <f t="shared" si="71"/>
        <v>35.08437</v>
      </c>
      <c r="AA261" s="36">
        <f t="shared" si="72"/>
        <v>77.108940000000018</v>
      </c>
      <c r="AB261" s="36">
        <f t="shared" si="73"/>
        <v>5.3953049999999996</v>
      </c>
      <c r="AC261" s="36">
        <f t="shared" si="74"/>
        <v>4644.2880000000005</v>
      </c>
      <c r="AD261" s="36">
        <f t="shared" si="75"/>
        <v>1.7056499999999999</v>
      </c>
      <c r="AE261" s="36">
        <f t="shared" si="76"/>
        <v>2017.8720000000001</v>
      </c>
      <c r="AF261" s="36">
        <f t="shared" si="77"/>
        <v>686.25759999999991</v>
      </c>
      <c r="AG261" s="36">
        <f t="shared" si="78"/>
        <v>164.66319999999999</v>
      </c>
      <c r="AH261" s="36">
        <f t="shared" si="79"/>
        <v>9.4566479999999977</v>
      </c>
      <c r="AI261" s="36">
        <f t="shared" si="80"/>
        <v>1.8730439999999997</v>
      </c>
      <c r="AJ261" s="36">
        <f t="shared" si="81"/>
        <v>148.57830000000001</v>
      </c>
      <c r="AK261" s="36">
        <f t="shared" si="82"/>
        <v>12.070220000000001</v>
      </c>
      <c r="AL261" s="83">
        <f t="shared" si="83"/>
        <v>1666.5325</v>
      </c>
      <c r="AM261" s="84">
        <f t="shared" si="84"/>
        <v>15442.527947</v>
      </c>
    </row>
    <row r="262" spans="1:39" x14ac:dyDescent="0.2">
      <c r="A262" s="43" t="s">
        <v>280</v>
      </c>
      <c r="B262" s="44">
        <v>109</v>
      </c>
      <c r="C262" s="44">
        <v>110</v>
      </c>
      <c r="D262" s="45" t="s">
        <v>409</v>
      </c>
      <c r="E262" s="45" t="s">
        <v>77</v>
      </c>
      <c r="F262" s="36">
        <v>990048</v>
      </c>
      <c r="G262" s="22">
        <v>8890</v>
      </c>
      <c r="H262" s="22">
        <v>27.5</v>
      </c>
      <c r="I262" s="22">
        <v>12.15</v>
      </c>
      <c r="J262" s="22">
        <v>27.9</v>
      </c>
      <c r="K262" s="22">
        <v>59.5</v>
      </c>
      <c r="L262" s="22">
        <v>4.55</v>
      </c>
      <c r="M262" s="22">
        <v>6690</v>
      </c>
      <c r="N262" s="22">
        <v>1.63</v>
      </c>
      <c r="O262" s="22">
        <v>623</v>
      </c>
      <c r="P262" s="22">
        <v>1965</v>
      </c>
      <c r="Q262" s="22">
        <v>777</v>
      </c>
      <c r="R262" s="22">
        <v>147</v>
      </c>
      <c r="S262" s="22">
        <v>6.15</v>
      </c>
      <c r="T262" s="22">
        <v>1.81</v>
      </c>
      <c r="U262" s="22">
        <v>112.5</v>
      </c>
      <c r="V262" s="22">
        <v>11.05</v>
      </c>
      <c r="W262" s="36">
        <f t="shared" si="68"/>
        <v>10920.475999999999</v>
      </c>
      <c r="X262" s="36">
        <f t="shared" si="69"/>
        <v>31.56175</v>
      </c>
      <c r="Y262" s="36">
        <f t="shared" si="70"/>
        <v>13.893525</v>
      </c>
      <c r="Z262" s="36">
        <f t="shared" si="71"/>
        <v>32.305409999999995</v>
      </c>
      <c r="AA262" s="36">
        <f t="shared" si="72"/>
        <v>68.579700000000003</v>
      </c>
      <c r="AB262" s="36">
        <f t="shared" si="73"/>
        <v>5.2120249999999997</v>
      </c>
      <c r="AC262" s="36">
        <f t="shared" si="74"/>
        <v>7846.0320000000002</v>
      </c>
      <c r="AD262" s="36">
        <f t="shared" si="75"/>
        <v>1.8534729999999999</v>
      </c>
      <c r="AE262" s="36">
        <f t="shared" si="76"/>
        <v>2291.9760000000001</v>
      </c>
      <c r="AF262" s="36">
        <f t="shared" si="77"/>
        <v>938.77139999999997</v>
      </c>
      <c r="AG262" s="36">
        <f t="shared" si="78"/>
        <v>170.46119999999999</v>
      </c>
      <c r="AH262" s="36">
        <f t="shared" si="79"/>
        <v>7.2336299999999998</v>
      </c>
      <c r="AI262" s="36">
        <f t="shared" si="80"/>
        <v>2.0672009999999998</v>
      </c>
      <c r="AJ262" s="36">
        <f t="shared" si="81"/>
        <v>142.86375000000001</v>
      </c>
      <c r="AK262" s="36">
        <f t="shared" si="82"/>
        <v>12.582635000000002</v>
      </c>
      <c r="AL262" s="83">
        <f t="shared" si="83"/>
        <v>891.20150000000001</v>
      </c>
      <c r="AM262" s="84">
        <f t="shared" si="84"/>
        <v>22485.869699000003</v>
      </c>
    </row>
    <row r="263" spans="1:39" x14ac:dyDescent="0.2">
      <c r="A263" s="43" t="s">
        <v>280</v>
      </c>
      <c r="B263" s="44">
        <v>110</v>
      </c>
      <c r="C263" s="44">
        <v>111</v>
      </c>
      <c r="D263" s="45" t="s">
        <v>410</v>
      </c>
      <c r="E263" s="45" t="s">
        <v>77</v>
      </c>
      <c r="F263" s="36">
        <v>990048</v>
      </c>
      <c r="G263" s="22">
        <v>6830</v>
      </c>
      <c r="H263" s="22">
        <v>24.1</v>
      </c>
      <c r="I263" s="22">
        <v>10.050000000000001</v>
      </c>
      <c r="J263" s="22">
        <v>24.6</v>
      </c>
      <c r="K263" s="22">
        <v>56.7</v>
      </c>
      <c r="L263" s="22">
        <v>3.87</v>
      </c>
      <c r="M263" s="22">
        <v>4940</v>
      </c>
      <c r="N263" s="22">
        <v>1.1299999999999999</v>
      </c>
      <c r="O263" s="22">
        <v>730</v>
      </c>
      <c r="P263" s="22">
        <v>1660</v>
      </c>
      <c r="Q263" s="22">
        <v>601</v>
      </c>
      <c r="R263" s="22">
        <v>131.5</v>
      </c>
      <c r="S263" s="22">
        <v>5.31</v>
      </c>
      <c r="T263" s="22">
        <v>1.38</v>
      </c>
      <c r="U263" s="22">
        <v>98.8</v>
      </c>
      <c r="V263" s="22">
        <v>8.6999999999999993</v>
      </c>
      <c r="W263" s="36">
        <f t="shared" si="68"/>
        <v>8389.9719999999998</v>
      </c>
      <c r="X263" s="36">
        <f t="shared" si="69"/>
        <v>27.659569999999999</v>
      </c>
      <c r="Y263" s="36">
        <f t="shared" si="70"/>
        <v>11.492175</v>
      </c>
      <c r="Z263" s="36">
        <f t="shared" si="71"/>
        <v>28.48434</v>
      </c>
      <c r="AA263" s="36">
        <f t="shared" si="72"/>
        <v>65.352420000000009</v>
      </c>
      <c r="AB263" s="36">
        <f t="shared" si="73"/>
        <v>4.4330850000000002</v>
      </c>
      <c r="AC263" s="36">
        <f t="shared" si="74"/>
        <v>5793.6320000000005</v>
      </c>
      <c r="AD263" s="36">
        <f t="shared" si="75"/>
        <v>1.2849229999999998</v>
      </c>
      <c r="AE263" s="36">
        <f t="shared" si="76"/>
        <v>1936.2240000000002</v>
      </c>
      <c r="AF263" s="36">
        <f t="shared" si="77"/>
        <v>726.12819999999999</v>
      </c>
      <c r="AG263" s="36">
        <f t="shared" si="78"/>
        <v>152.48740000000001</v>
      </c>
      <c r="AH263" s="36">
        <f t="shared" si="79"/>
        <v>6.2456219999999991</v>
      </c>
      <c r="AI263" s="36">
        <f t="shared" si="80"/>
        <v>1.5760979999999998</v>
      </c>
      <c r="AJ263" s="36">
        <f t="shared" si="81"/>
        <v>125.46612</v>
      </c>
      <c r="AK263" s="36">
        <f t="shared" si="82"/>
        <v>9.9066899999999993</v>
      </c>
      <c r="AL263" s="83">
        <f t="shared" si="83"/>
        <v>1044.2650000000001</v>
      </c>
      <c r="AM263" s="84">
        <f t="shared" si="84"/>
        <v>17280.344643000004</v>
      </c>
    </row>
    <row r="264" spans="1:39" x14ac:dyDescent="0.2">
      <c r="A264" s="43" t="s">
        <v>280</v>
      </c>
      <c r="B264" s="44">
        <v>111</v>
      </c>
      <c r="C264" s="44">
        <v>112</v>
      </c>
      <c r="D264" s="45" t="s">
        <v>411</v>
      </c>
      <c r="E264" s="45" t="s">
        <v>77</v>
      </c>
      <c r="F264" s="36">
        <v>990048</v>
      </c>
      <c r="G264" s="22">
        <v>6850</v>
      </c>
      <c r="H264" s="22">
        <v>39.299999999999997</v>
      </c>
      <c r="I264" s="22">
        <v>16.2</v>
      </c>
      <c r="J264" s="22">
        <v>33.1</v>
      </c>
      <c r="K264" s="22">
        <v>75.8</v>
      </c>
      <c r="L264" s="22">
        <v>6.51</v>
      </c>
      <c r="M264" s="22">
        <v>4390</v>
      </c>
      <c r="N264" s="22">
        <v>2.06</v>
      </c>
      <c r="O264" s="22">
        <v>662</v>
      </c>
      <c r="P264" s="22">
        <v>1860</v>
      </c>
      <c r="Q264" s="22">
        <v>606</v>
      </c>
      <c r="R264" s="22">
        <v>150.5</v>
      </c>
      <c r="S264" s="22">
        <v>9.3800000000000008</v>
      </c>
      <c r="T264" s="22">
        <v>2.2000000000000002</v>
      </c>
      <c r="U264" s="22">
        <v>167.5</v>
      </c>
      <c r="V264" s="22">
        <v>14.35</v>
      </c>
      <c r="W264" s="36">
        <f t="shared" si="68"/>
        <v>8414.5399999999991</v>
      </c>
      <c r="X264" s="36">
        <f t="shared" si="69"/>
        <v>45.104609999999994</v>
      </c>
      <c r="Y264" s="36">
        <f t="shared" si="70"/>
        <v>18.524699999999999</v>
      </c>
      <c r="Z264" s="36">
        <f t="shared" si="71"/>
        <v>38.32649</v>
      </c>
      <c r="AA264" s="36">
        <f t="shared" si="72"/>
        <v>87.367080000000001</v>
      </c>
      <c r="AB264" s="36">
        <f t="shared" si="73"/>
        <v>7.4572049999999992</v>
      </c>
      <c r="AC264" s="36">
        <f t="shared" si="74"/>
        <v>5148.5920000000006</v>
      </c>
      <c r="AD264" s="36">
        <f t="shared" si="75"/>
        <v>2.3424260000000001</v>
      </c>
      <c r="AE264" s="36">
        <f t="shared" si="76"/>
        <v>2169.5040000000004</v>
      </c>
      <c r="AF264" s="36">
        <f t="shared" si="77"/>
        <v>732.16919999999993</v>
      </c>
      <c r="AG264" s="36">
        <f t="shared" si="78"/>
        <v>174.5198</v>
      </c>
      <c r="AH264" s="36">
        <f t="shared" si="79"/>
        <v>11.032756000000001</v>
      </c>
      <c r="AI264" s="36">
        <f t="shared" si="80"/>
        <v>2.5126200000000001</v>
      </c>
      <c r="AJ264" s="36">
        <f t="shared" si="81"/>
        <v>212.70824999999999</v>
      </c>
      <c r="AK264" s="36">
        <f t="shared" si="82"/>
        <v>16.340344999999999</v>
      </c>
      <c r="AL264" s="83">
        <f t="shared" si="83"/>
        <v>946.9910000000001</v>
      </c>
      <c r="AM264" s="84">
        <f t="shared" si="84"/>
        <v>17081.041482000001</v>
      </c>
    </row>
    <row r="265" spans="1:39" x14ac:dyDescent="0.2">
      <c r="A265" s="43" t="s">
        <v>280</v>
      </c>
      <c r="B265" s="44">
        <v>112</v>
      </c>
      <c r="C265" s="44">
        <v>113</v>
      </c>
      <c r="D265" s="45" t="s">
        <v>412</v>
      </c>
      <c r="E265" s="45" t="s">
        <v>77</v>
      </c>
      <c r="F265" s="36">
        <v>990048</v>
      </c>
      <c r="G265" s="22">
        <v>4500</v>
      </c>
      <c r="H265" s="22">
        <v>29.4</v>
      </c>
      <c r="I265" s="22">
        <v>10.9</v>
      </c>
      <c r="J265" s="22">
        <v>31.9</v>
      </c>
      <c r="K265" s="22">
        <v>71.3</v>
      </c>
      <c r="L265" s="22">
        <v>4.75</v>
      </c>
      <c r="M265" s="22">
        <v>2960</v>
      </c>
      <c r="N265" s="22">
        <v>1.21</v>
      </c>
      <c r="O265" s="22">
        <v>436</v>
      </c>
      <c r="P265" s="22">
        <v>1310</v>
      </c>
      <c r="Q265" s="22">
        <v>414</v>
      </c>
      <c r="R265" s="22">
        <v>140</v>
      </c>
      <c r="S265" s="22">
        <v>6.99</v>
      </c>
      <c r="T265" s="22">
        <v>1.32</v>
      </c>
      <c r="U265" s="22">
        <v>112.5</v>
      </c>
      <c r="V265" s="22">
        <v>7.97</v>
      </c>
      <c r="W265" s="36">
        <f t="shared" si="68"/>
        <v>5527.7999999999993</v>
      </c>
      <c r="X265" s="36">
        <f t="shared" si="69"/>
        <v>33.742379999999997</v>
      </c>
      <c r="Y265" s="36">
        <f t="shared" si="70"/>
        <v>12.46415</v>
      </c>
      <c r="Z265" s="36">
        <f t="shared" si="71"/>
        <v>36.937009999999994</v>
      </c>
      <c r="AA265" s="36">
        <f t="shared" si="72"/>
        <v>82.18038</v>
      </c>
      <c r="AB265" s="36">
        <f t="shared" si="73"/>
        <v>5.4411249999999995</v>
      </c>
      <c r="AC265" s="36">
        <f t="shared" si="74"/>
        <v>3471.4880000000003</v>
      </c>
      <c r="AD265" s="36">
        <f t="shared" si="75"/>
        <v>1.375891</v>
      </c>
      <c r="AE265" s="36">
        <f t="shared" si="76"/>
        <v>1527.9840000000002</v>
      </c>
      <c r="AF265" s="36">
        <f t="shared" si="77"/>
        <v>500.19479999999999</v>
      </c>
      <c r="AG265" s="36">
        <f t="shared" si="78"/>
        <v>162.34399999999999</v>
      </c>
      <c r="AH265" s="36">
        <f t="shared" si="79"/>
        <v>8.2216380000000004</v>
      </c>
      <c r="AI265" s="36">
        <f t="shared" si="80"/>
        <v>1.5075719999999999</v>
      </c>
      <c r="AJ265" s="36">
        <f t="shared" si="81"/>
        <v>142.86375000000001</v>
      </c>
      <c r="AK265" s="36">
        <f t="shared" si="82"/>
        <v>9.0754389999999994</v>
      </c>
      <c r="AL265" s="83">
        <f t="shared" si="83"/>
        <v>623.69800000000009</v>
      </c>
      <c r="AM265" s="84">
        <f t="shared" si="84"/>
        <v>11523.620134999999</v>
      </c>
    </row>
    <row r="266" spans="1:39" x14ac:dyDescent="0.2">
      <c r="A266" s="43" t="s">
        <v>280</v>
      </c>
      <c r="B266" s="44">
        <v>113</v>
      </c>
      <c r="C266" s="44">
        <v>114</v>
      </c>
      <c r="D266" s="45" t="s">
        <v>413</v>
      </c>
      <c r="E266" s="45" t="s">
        <v>77</v>
      </c>
      <c r="F266" s="36">
        <v>990048</v>
      </c>
      <c r="G266" s="22">
        <v>3670</v>
      </c>
      <c r="H266" s="22">
        <v>17.850000000000001</v>
      </c>
      <c r="I266" s="22">
        <v>8.17</v>
      </c>
      <c r="J266" s="22">
        <v>15.8</v>
      </c>
      <c r="K266" s="22">
        <v>34.1</v>
      </c>
      <c r="L266" s="22">
        <v>3.04</v>
      </c>
      <c r="M266" s="22">
        <v>2670</v>
      </c>
      <c r="N266" s="22">
        <v>1.06</v>
      </c>
      <c r="O266" s="22">
        <v>300</v>
      </c>
      <c r="P266" s="22">
        <v>882</v>
      </c>
      <c r="Q266" s="22">
        <v>324</v>
      </c>
      <c r="R266" s="22">
        <v>73.599999999999994</v>
      </c>
      <c r="S266" s="22">
        <v>5</v>
      </c>
      <c r="T266" s="22">
        <v>1.1000000000000001</v>
      </c>
      <c r="U266" s="22">
        <v>80.900000000000006</v>
      </c>
      <c r="V266" s="22">
        <v>7.39</v>
      </c>
      <c r="W266" s="36">
        <f t="shared" si="68"/>
        <v>4508.2280000000001</v>
      </c>
      <c r="X266" s="36">
        <f t="shared" si="69"/>
        <v>20.486445</v>
      </c>
      <c r="Y266" s="36">
        <f t="shared" si="70"/>
        <v>9.3423949999999998</v>
      </c>
      <c r="Z266" s="36">
        <f t="shared" si="71"/>
        <v>18.294820000000001</v>
      </c>
      <c r="AA266" s="36">
        <f t="shared" si="72"/>
        <v>39.303660000000001</v>
      </c>
      <c r="AB266" s="36">
        <f t="shared" si="73"/>
        <v>3.4823200000000001</v>
      </c>
      <c r="AC266" s="36">
        <f t="shared" si="74"/>
        <v>3131.3760000000002</v>
      </c>
      <c r="AD266" s="36">
        <f t="shared" si="75"/>
        <v>1.2053260000000001</v>
      </c>
      <c r="AE266" s="36">
        <f t="shared" si="76"/>
        <v>1028.7648000000002</v>
      </c>
      <c r="AF266" s="36">
        <f t="shared" si="77"/>
        <v>391.45679999999999</v>
      </c>
      <c r="AG266" s="36">
        <f t="shared" si="78"/>
        <v>85.346559999999997</v>
      </c>
      <c r="AH266" s="36">
        <f t="shared" si="79"/>
        <v>5.8809999999999993</v>
      </c>
      <c r="AI266" s="36">
        <f t="shared" si="80"/>
        <v>1.25631</v>
      </c>
      <c r="AJ266" s="36">
        <f t="shared" si="81"/>
        <v>102.73491000000001</v>
      </c>
      <c r="AK266" s="36">
        <f t="shared" si="82"/>
        <v>8.4149930000000008</v>
      </c>
      <c r="AL266" s="83">
        <f t="shared" si="83"/>
        <v>429.15000000000003</v>
      </c>
      <c r="AM266" s="84">
        <f t="shared" si="84"/>
        <v>9355.5743389999989</v>
      </c>
    </row>
    <row r="267" spans="1:39" x14ac:dyDescent="0.2">
      <c r="A267" s="43" t="s">
        <v>280</v>
      </c>
      <c r="B267" s="44">
        <v>114</v>
      </c>
      <c r="C267" s="44">
        <v>115</v>
      </c>
      <c r="D267" s="45" t="s">
        <v>414</v>
      </c>
      <c r="E267" s="45" t="s">
        <v>77</v>
      </c>
      <c r="F267" s="36">
        <v>990048</v>
      </c>
      <c r="G267" s="22">
        <v>2690</v>
      </c>
      <c r="H267" s="22">
        <v>19.149999999999999</v>
      </c>
      <c r="I267" s="22">
        <v>7.82</v>
      </c>
      <c r="J267" s="22">
        <v>16.5</v>
      </c>
      <c r="K267" s="22">
        <v>37.1</v>
      </c>
      <c r="L267" s="22">
        <v>3.29</v>
      </c>
      <c r="M267" s="22">
        <v>1930</v>
      </c>
      <c r="N267" s="22">
        <v>0.84</v>
      </c>
      <c r="O267" s="22">
        <v>341</v>
      </c>
      <c r="P267" s="22">
        <v>705</v>
      </c>
      <c r="Q267" s="22">
        <v>239</v>
      </c>
      <c r="R267" s="22">
        <v>69.099999999999994</v>
      </c>
      <c r="S267" s="22">
        <v>3.99</v>
      </c>
      <c r="T267" s="22">
        <v>0.87</v>
      </c>
      <c r="U267" s="22">
        <v>79.3</v>
      </c>
      <c r="V267" s="22">
        <v>6.4</v>
      </c>
      <c r="W267" s="36">
        <f t="shared" si="68"/>
        <v>3304.3959999999997</v>
      </c>
      <c r="X267" s="36">
        <f t="shared" si="69"/>
        <v>21.978454999999997</v>
      </c>
      <c r="Y267" s="36">
        <f t="shared" si="70"/>
        <v>8.9421700000000008</v>
      </c>
      <c r="Z267" s="36">
        <f t="shared" si="71"/>
        <v>19.105349999999998</v>
      </c>
      <c r="AA267" s="36">
        <f t="shared" si="72"/>
        <v>42.761460000000007</v>
      </c>
      <c r="AB267" s="36">
        <f t="shared" si="73"/>
        <v>3.7686950000000001</v>
      </c>
      <c r="AC267" s="36">
        <f t="shared" si="74"/>
        <v>2263.5039999999999</v>
      </c>
      <c r="AD267" s="36">
        <f t="shared" si="75"/>
        <v>0.95516400000000001</v>
      </c>
      <c r="AE267" s="36">
        <f t="shared" si="76"/>
        <v>822.31200000000013</v>
      </c>
      <c r="AF267" s="36">
        <f t="shared" si="77"/>
        <v>288.75979999999998</v>
      </c>
      <c r="AG267" s="36">
        <f t="shared" si="78"/>
        <v>80.128359999999986</v>
      </c>
      <c r="AH267" s="36">
        <f t="shared" si="79"/>
        <v>4.6930379999999996</v>
      </c>
      <c r="AI267" s="36">
        <f t="shared" si="80"/>
        <v>0.99362699999999993</v>
      </c>
      <c r="AJ267" s="36">
        <f t="shared" si="81"/>
        <v>100.70307</v>
      </c>
      <c r="AK267" s="36">
        <f t="shared" si="82"/>
        <v>7.2876800000000008</v>
      </c>
      <c r="AL267" s="83">
        <f t="shared" si="83"/>
        <v>487.80050000000006</v>
      </c>
      <c r="AM267" s="84">
        <f t="shared" si="84"/>
        <v>6970.2888689999991</v>
      </c>
    </row>
    <row r="268" spans="1:39" x14ac:dyDescent="0.2">
      <c r="A268" s="43" t="s">
        <v>280</v>
      </c>
      <c r="B268" s="44">
        <v>115</v>
      </c>
      <c r="C268" s="44">
        <v>116</v>
      </c>
      <c r="D268" s="45" t="s">
        <v>416</v>
      </c>
      <c r="E268" s="45" t="s">
        <v>77</v>
      </c>
      <c r="F268" s="36">
        <v>990048</v>
      </c>
      <c r="G268" s="22">
        <v>4950</v>
      </c>
      <c r="H268" s="22">
        <v>34.299999999999997</v>
      </c>
      <c r="I268" s="22">
        <v>14.95</v>
      </c>
      <c r="J268" s="22">
        <v>26.4</v>
      </c>
      <c r="K268" s="22">
        <v>59.6</v>
      </c>
      <c r="L268" s="22">
        <v>5.88</v>
      </c>
      <c r="M268" s="22">
        <v>3200</v>
      </c>
      <c r="N268" s="22">
        <v>1.77</v>
      </c>
      <c r="O268" s="22">
        <v>1015</v>
      </c>
      <c r="P268" s="22">
        <v>1225</v>
      </c>
      <c r="Q268" s="22">
        <v>434</v>
      </c>
      <c r="R268" s="22">
        <v>120.5</v>
      </c>
      <c r="S268" s="22">
        <v>7.34</v>
      </c>
      <c r="T268" s="22">
        <v>1.98</v>
      </c>
      <c r="U268" s="22">
        <v>151.5</v>
      </c>
      <c r="V268" s="22">
        <v>12.3</v>
      </c>
      <c r="W268" s="36">
        <f t="shared" si="68"/>
        <v>6080.58</v>
      </c>
      <c r="X268" s="36">
        <f t="shared" si="69"/>
        <v>39.366109999999992</v>
      </c>
      <c r="Y268" s="36">
        <f t="shared" si="70"/>
        <v>17.095324999999999</v>
      </c>
      <c r="Z268" s="36">
        <f t="shared" si="71"/>
        <v>30.568559999999998</v>
      </c>
      <c r="AA268" s="36">
        <f t="shared" si="72"/>
        <v>68.694960000000009</v>
      </c>
      <c r="AB268" s="36">
        <f t="shared" si="73"/>
        <v>6.7355399999999994</v>
      </c>
      <c r="AC268" s="36">
        <f t="shared" si="74"/>
        <v>3752.96</v>
      </c>
      <c r="AD268" s="36">
        <f t="shared" si="75"/>
        <v>2.012667</v>
      </c>
      <c r="AE268" s="36">
        <f t="shared" si="76"/>
        <v>1428.8400000000001</v>
      </c>
      <c r="AF268" s="36">
        <f t="shared" si="77"/>
        <v>524.35879999999997</v>
      </c>
      <c r="AG268" s="36">
        <f t="shared" si="78"/>
        <v>139.73179999999999</v>
      </c>
      <c r="AH268" s="36">
        <f t="shared" si="79"/>
        <v>8.6333079999999995</v>
      </c>
      <c r="AI268" s="36">
        <f t="shared" si="80"/>
        <v>2.261358</v>
      </c>
      <c r="AJ268" s="36">
        <f t="shared" si="81"/>
        <v>192.38985</v>
      </c>
      <c r="AK268" s="36">
        <f t="shared" si="82"/>
        <v>14.006010000000002</v>
      </c>
      <c r="AL268" s="83">
        <f t="shared" si="83"/>
        <v>1451.9575000000002</v>
      </c>
      <c r="AM268" s="84">
        <f t="shared" si="84"/>
        <v>12308.234288</v>
      </c>
    </row>
    <row r="269" spans="1:39" x14ac:dyDescent="0.2">
      <c r="A269" s="43" t="s">
        <v>280</v>
      </c>
      <c r="B269" s="44">
        <v>116</v>
      </c>
      <c r="C269" s="44">
        <v>117</v>
      </c>
      <c r="D269" s="45" t="s">
        <v>417</v>
      </c>
      <c r="E269" s="45" t="s">
        <v>77</v>
      </c>
      <c r="F269" s="36">
        <v>990048</v>
      </c>
      <c r="G269" s="22">
        <v>2090</v>
      </c>
      <c r="H269" s="22">
        <v>11.1</v>
      </c>
      <c r="I269" s="22">
        <v>4.0199999999999996</v>
      </c>
      <c r="J269" s="22">
        <v>11.55</v>
      </c>
      <c r="K269" s="22">
        <v>25.7</v>
      </c>
      <c r="L269" s="22">
        <v>1.7</v>
      </c>
      <c r="M269" s="22">
        <v>1330</v>
      </c>
      <c r="N269" s="22">
        <v>0.42</v>
      </c>
      <c r="O269" s="22">
        <v>278</v>
      </c>
      <c r="P269" s="22">
        <v>567</v>
      </c>
      <c r="Q269" s="22">
        <v>191</v>
      </c>
      <c r="R269" s="22">
        <v>55.6</v>
      </c>
      <c r="S269" s="22">
        <v>2.77</v>
      </c>
      <c r="T269" s="22">
        <v>0.5</v>
      </c>
      <c r="U269" s="22">
        <v>44.6</v>
      </c>
      <c r="V269" s="22">
        <v>2.66</v>
      </c>
      <c r="W269" s="36">
        <f t="shared" si="68"/>
        <v>2567.3559999999998</v>
      </c>
      <c r="X269" s="36">
        <f t="shared" si="69"/>
        <v>12.739469999999999</v>
      </c>
      <c r="Y269" s="36">
        <f t="shared" si="70"/>
        <v>4.5968699999999991</v>
      </c>
      <c r="Z269" s="36">
        <f t="shared" si="71"/>
        <v>13.373745</v>
      </c>
      <c r="AA269" s="36">
        <f t="shared" si="72"/>
        <v>29.62182</v>
      </c>
      <c r="AB269" s="36">
        <f t="shared" si="73"/>
        <v>1.9473499999999999</v>
      </c>
      <c r="AC269" s="36">
        <f t="shared" si="74"/>
        <v>1559.8240000000001</v>
      </c>
      <c r="AD269" s="36">
        <f t="shared" si="75"/>
        <v>0.47758200000000001</v>
      </c>
      <c r="AE269" s="36">
        <f t="shared" si="76"/>
        <v>661.3488000000001</v>
      </c>
      <c r="AF269" s="36">
        <f t="shared" si="77"/>
        <v>230.7662</v>
      </c>
      <c r="AG269" s="36">
        <f t="shared" si="78"/>
        <v>64.473759999999999</v>
      </c>
      <c r="AH269" s="36">
        <f t="shared" si="79"/>
        <v>3.2580739999999997</v>
      </c>
      <c r="AI269" s="36">
        <f t="shared" si="80"/>
        <v>0.57104999999999995</v>
      </c>
      <c r="AJ269" s="36">
        <f t="shared" si="81"/>
        <v>56.637540000000001</v>
      </c>
      <c r="AK269" s="36">
        <f t="shared" si="82"/>
        <v>3.0289420000000002</v>
      </c>
      <c r="AL269" s="83">
        <f t="shared" si="83"/>
        <v>397.67900000000003</v>
      </c>
      <c r="AM269" s="84">
        <f t="shared" si="84"/>
        <v>5210.0212029999993</v>
      </c>
    </row>
    <row r="270" spans="1:39" x14ac:dyDescent="0.2">
      <c r="A270" s="43" t="s">
        <v>280</v>
      </c>
      <c r="B270" s="44">
        <v>117</v>
      </c>
      <c r="C270" s="44">
        <v>118</v>
      </c>
      <c r="D270" s="45" t="s">
        <v>418</v>
      </c>
      <c r="E270" s="45" t="s">
        <v>77</v>
      </c>
      <c r="F270" s="36">
        <v>990048</v>
      </c>
      <c r="G270" s="26">
        <v>20300</v>
      </c>
      <c r="H270" s="22">
        <v>53.8</v>
      </c>
      <c r="I270" s="22">
        <v>14.7</v>
      </c>
      <c r="J270" s="22">
        <v>113.5</v>
      </c>
      <c r="K270" s="22">
        <v>221</v>
      </c>
      <c r="L270" s="22">
        <v>6.23</v>
      </c>
      <c r="M270" s="26">
        <v>12000</v>
      </c>
      <c r="N270" s="22">
        <v>1.02</v>
      </c>
      <c r="O270" s="22">
        <v>938</v>
      </c>
      <c r="P270" s="22">
        <v>6880</v>
      </c>
      <c r="Q270" s="26">
        <v>1990</v>
      </c>
      <c r="R270" s="22">
        <v>569</v>
      </c>
      <c r="S270" s="22">
        <v>20.6</v>
      </c>
      <c r="T270" s="22">
        <v>1.46</v>
      </c>
      <c r="U270" s="22">
        <v>144</v>
      </c>
      <c r="V270" s="22">
        <v>6.53</v>
      </c>
      <c r="W270" s="36">
        <f t="shared" si="68"/>
        <v>24936.52</v>
      </c>
      <c r="X270" s="36">
        <f t="shared" si="69"/>
        <v>61.746259999999992</v>
      </c>
      <c r="Y270" s="36">
        <f t="shared" si="70"/>
        <v>16.809449999999998</v>
      </c>
      <c r="Z270" s="36">
        <f t="shared" si="71"/>
        <v>131.42165</v>
      </c>
      <c r="AA270" s="36">
        <f t="shared" si="72"/>
        <v>254.72460000000001</v>
      </c>
      <c r="AB270" s="36">
        <f t="shared" si="73"/>
        <v>7.1364650000000003</v>
      </c>
      <c r="AC270" s="36">
        <f t="shared" si="74"/>
        <v>14073.6</v>
      </c>
      <c r="AD270" s="36">
        <f t="shared" si="75"/>
        <v>1.159842</v>
      </c>
      <c r="AE270" s="36">
        <f t="shared" si="76"/>
        <v>8024.8320000000003</v>
      </c>
      <c r="AF270" s="36">
        <f t="shared" si="77"/>
        <v>2404.3179999999998</v>
      </c>
      <c r="AG270" s="36">
        <f t="shared" si="78"/>
        <v>659.81240000000003</v>
      </c>
      <c r="AH270" s="36">
        <f t="shared" si="79"/>
        <v>24.22972</v>
      </c>
      <c r="AI270" s="36">
        <f t="shared" si="80"/>
        <v>1.6674659999999999</v>
      </c>
      <c r="AJ270" s="36">
        <f t="shared" si="81"/>
        <v>182.8656</v>
      </c>
      <c r="AK270" s="36">
        <f t="shared" si="82"/>
        <v>7.4357110000000004</v>
      </c>
      <c r="AL270" s="89">
        <f t="shared" si="83"/>
        <v>1341.8090000000002</v>
      </c>
      <c r="AM270" s="90">
        <f t="shared" si="84"/>
        <v>50788.279164000007</v>
      </c>
    </row>
    <row r="271" spans="1:39" x14ac:dyDescent="0.2">
      <c r="A271" s="43" t="s">
        <v>280</v>
      </c>
      <c r="B271" s="44">
        <v>118</v>
      </c>
      <c r="C271" s="44">
        <v>119</v>
      </c>
      <c r="D271" s="45" t="s">
        <v>419</v>
      </c>
      <c r="E271" s="45" t="s">
        <v>77</v>
      </c>
      <c r="F271" s="36">
        <v>990048</v>
      </c>
      <c r="G271" s="26">
        <v>14450</v>
      </c>
      <c r="H271" s="22">
        <v>54.8</v>
      </c>
      <c r="I271" s="22">
        <v>18.100000000000001</v>
      </c>
      <c r="J271" s="22">
        <v>69.099999999999994</v>
      </c>
      <c r="K271" s="22">
        <v>150</v>
      </c>
      <c r="L271" s="22">
        <v>8.26</v>
      </c>
      <c r="M271" s="22">
        <v>9580</v>
      </c>
      <c r="N271" s="22">
        <v>1.2</v>
      </c>
      <c r="O271" s="22">
        <v>730</v>
      </c>
      <c r="P271" s="22">
        <v>3370</v>
      </c>
      <c r="Q271" s="26">
        <v>1205</v>
      </c>
      <c r="R271" s="22">
        <v>311</v>
      </c>
      <c r="S271" s="22">
        <v>13.75</v>
      </c>
      <c r="T271" s="22">
        <v>1.95</v>
      </c>
      <c r="U271" s="22">
        <v>193</v>
      </c>
      <c r="V271" s="22">
        <v>11.1</v>
      </c>
      <c r="W271" s="36">
        <f t="shared" si="68"/>
        <v>17750.379999999997</v>
      </c>
      <c r="X271" s="36">
        <f t="shared" si="69"/>
        <v>62.893959999999993</v>
      </c>
      <c r="Y271" s="36">
        <f t="shared" si="70"/>
        <v>20.69735</v>
      </c>
      <c r="Z271" s="36">
        <f t="shared" si="71"/>
        <v>80.010889999999989</v>
      </c>
      <c r="AA271" s="36">
        <f t="shared" si="72"/>
        <v>172.89000000000001</v>
      </c>
      <c r="AB271" s="36">
        <f t="shared" si="73"/>
        <v>9.4618299999999991</v>
      </c>
      <c r="AC271" s="36">
        <f t="shared" si="74"/>
        <v>11235.424000000001</v>
      </c>
      <c r="AD271" s="36">
        <f t="shared" si="75"/>
        <v>1.36452</v>
      </c>
      <c r="AE271" s="36">
        <f t="shared" si="76"/>
        <v>3930.7680000000005</v>
      </c>
      <c r="AF271" s="36">
        <f t="shared" si="77"/>
        <v>1455.8809999999999</v>
      </c>
      <c r="AG271" s="36">
        <f t="shared" si="78"/>
        <v>360.63560000000001</v>
      </c>
      <c r="AH271" s="36">
        <f t="shared" si="79"/>
        <v>16.172749999999997</v>
      </c>
      <c r="AI271" s="36">
        <f t="shared" si="80"/>
        <v>2.2270949999999998</v>
      </c>
      <c r="AJ271" s="36">
        <f t="shared" si="81"/>
        <v>245.0907</v>
      </c>
      <c r="AK271" s="36">
        <f t="shared" si="82"/>
        <v>12.639570000000001</v>
      </c>
      <c r="AL271" s="89">
        <f t="shared" si="83"/>
        <v>1044.2650000000001</v>
      </c>
      <c r="AM271" s="90">
        <f t="shared" si="84"/>
        <v>35356.537264999999</v>
      </c>
    </row>
    <row r="272" spans="1:39" x14ac:dyDescent="0.2">
      <c r="A272" s="43" t="s">
        <v>280</v>
      </c>
      <c r="B272" s="44">
        <v>119</v>
      </c>
      <c r="C272" s="44">
        <v>120</v>
      </c>
      <c r="D272" s="45" t="s">
        <v>420</v>
      </c>
      <c r="E272" s="45" t="s">
        <v>77</v>
      </c>
      <c r="F272" s="36">
        <v>990048</v>
      </c>
      <c r="G272" s="22">
        <v>4480</v>
      </c>
      <c r="H272" s="22">
        <v>44.8</v>
      </c>
      <c r="I272" s="22">
        <v>16.75</v>
      </c>
      <c r="J272" s="22">
        <v>42.5</v>
      </c>
      <c r="K272" s="22">
        <v>94.9</v>
      </c>
      <c r="L272" s="22">
        <v>7.69</v>
      </c>
      <c r="M272" s="22">
        <v>2700</v>
      </c>
      <c r="N272" s="22">
        <v>1.74</v>
      </c>
      <c r="O272" s="22">
        <v>1045</v>
      </c>
      <c r="P272" s="22">
        <v>1465</v>
      </c>
      <c r="Q272" s="22">
        <v>452</v>
      </c>
      <c r="R272" s="22">
        <v>173.5</v>
      </c>
      <c r="S272" s="22">
        <v>9.86</v>
      </c>
      <c r="T272" s="22">
        <v>2.25</v>
      </c>
      <c r="U272" s="22">
        <v>185</v>
      </c>
      <c r="V272" s="22">
        <v>12.3</v>
      </c>
      <c r="W272" s="36">
        <f t="shared" si="68"/>
        <v>5503.232</v>
      </c>
      <c r="X272" s="36">
        <f t="shared" si="69"/>
        <v>51.416959999999996</v>
      </c>
      <c r="Y272" s="36">
        <f t="shared" si="70"/>
        <v>19.153624999999998</v>
      </c>
      <c r="Z272" s="36">
        <f t="shared" si="71"/>
        <v>49.210749999999997</v>
      </c>
      <c r="AA272" s="36">
        <f t="shared" si="72"/>
        <v>109.38174000000001</v>
      </c>
      <c r="AB272" s="36">
        <f t="shared" si="73"/>
        <v>8.8088949999999997</v>
      </c>
      <c r="AC272" s="36">
        <f t="shared" si="74"/>
        <v>3166.5600000000004</v>
      </c>
      <c r="AD272" s="36">
        <f t="shared" si="75"/>
        <v>1.9785539999999999</v>
      </c>
      <c r="AE272" s="36">
        <f t="shared" si="76"/>
        <v>1708.7760000000001</v>
      </c>
      <c r="AF272" s="36">
        <f t="shared" si="77"/>
        <v>546.10640000000001</v>
      </c>
      <c r="AG272" s="36">
        <f t="shared" si="78"/>
        <v>201.19059999999999</v>
      </c>
      <c r="AH272" s="36">
        <f t="shared" si="79"/>
        <v>11.597331999999998</v>
      </c>
      <c r="AI272" s="36">
        <f t="shared" si="80"/>
        <v>2.5697249999999996</v>
      </c>
      <c r="AJ272" s="36">
        <f t="shared" si="81"/>
        <v>234.9315</v>
      </c>
      <c r="AK272" s="36">
        <f t="shared" si="82"/>
        <v>14.006010000000002</v>
      </c>
      <c r="AL272" s="89">
        <f t="shared" si="83"/>
        <v>1494.8725000000002</v>
      </c>
      <c r="AM272" s="90">
        <f t="shared" si="84"/>
        <v>11628.920090999998</v>
      </c>
    </row>
    <row r="273" spans="1:43" x14ac:dyDescent="0.2">
      <c r="A273" s="43" t="s">
        <v>280</v>
      </c>
      <c r="B273" s="44">
        <v>120</v>
      </c>
      <c r="C273" s="44">
        <v>121</v>
      </c>
      <c r="D273" s="45" t="s">
        <v>421</v>
      </c>
      <c r="E273" s="45" t="s">
        <v>77</v>
      </c>
      <c r="F273" s="36">
        <v>990048</v>
      </c>
      <c r="G273" s="22">
        <v>8700</v>
      </c>
      <c r="H273" s="22">
        <v>54.5</v>
      </c>
      <c r="I273" s="22">
        <v>17.649999999999999</v>
      </c>
      <c r="J273" s="22">
        <v>65.099999999999994</v>
      </c>
      <c r="K273" s="22">
        <v>147</v>
      </c>
      <c r="L273" s="22">
        <v>7.79</v>
      </c>
      <c r="M273" s="22">
        <v>5730</v>
      </c>
      <c r="N273" s="22">
        <v>2.11</v>
      </c>
      <c r="O273" s="22">
        <v>1080</v>
      </c>
      <c r="P273" s="22">
        <v>2540</v>
      </c>
      <c r="Q273" s="22">
        <v>831</v>
      </c>
      <c r="R273" s="22">
        <v>271</v>
      </c>
      <c r="S273" s="22">
        <v>13.6</v>
      </c>
      <c r="T273" s="22">
        <v>2.1800000000000002</v>
      </c>
      <c r="U273" s="22">
        <v>184</v>
      </c>
      <c r="V273" s="22">
        <v>15</v>
      </c>
      <c r="W273" s="36">
        <f t="shared" si="68"/>
        <v>10687.08</v>
      </c>
      <c r="X273" s="36">
        <f t="shared" si="69"/>
        <v>62.54965</v>
      </c>
      <c r="Y273" s="36">
        <f t="shared" si="70"/>
        <v>20.182774999999996</v>
      </c>
      <c r="Z273" s="36">
        <f t="shared" si="71"/>
        <v>75.379289999999983</v>
      </c>
      <c r="AA273" s="36">
        <f t="shared" si="72"/>
        <v>169.43220000000002</v>
      </c>
      <c r="AB273" s="36">
        <f t="shared" si="73"/>
        <v>8.9234449999999992</v>
      </c>
      <c r="AC273" s="36">
        <f t="shared" si="74"/>
        <v>6720.1440000000002</v>
      </c>
      <c r="AD273" s="36">
        <f t="shared" si="75"/>
        <v>2.3992809999999998</v>
      </c>
      <c r="AE273" s="36">
        <f t="shared" si="76"/>
        <v>2962.6560000000004</v>
      </c>
      <c r="AF273" s="36">
        <f t="shared" si="77"/>
        <v>1004.0142</v>
      </c>
      <c r="AG273" s="36">
        <f t="shared" si="78"/>
        <v>314.2516</v>
      </c>
      <c r="AH273" s="36">
        <f t="shared" si="79"/>
        <v>15.996319999999999</v>
      </c>
      <c r="AI273" s="36">
        <f t="shared" si="80"/>
        <v>2.4897779999999998</v>
      </c>
      <c r="AJ273" s="36">
        <f t="shared" si="81"/>
        <v>233.66159999999999</v>
      </c>
      <c r="AK273" s="36">
        <f t="shared" si="82"/>
        <v>17.080500000000001</v>
      </c>
      <c r="AL273" s="89">
        <f t="shared" si="83"/>
        <v>1544.94</v>
      </c>
      <c r="AM273" s="90">
        <f t="shared" si="84"/>
        <v>22296.240639</v>
      </c>
    </row>
    <row r="274" spans="1:43" x14ac:dyDescent="0.2">
      <c r="A274" s="43" t="s">
        <v>280</v>
      </c>
      <c r="B274" s="44">
        <v>121</v>
      </c>
      <c r="C274" s="44">
        <v>122</v>
      </c>
      <c r="D274" s="45" t="s">
        <v>422</v>
      </c>
      <c r="E274" s="45" t="s">
        <v>77</v>
      </c>
      <c r="F274" s="36">
        <v>990048</v>
      </c>
      <c r="G274" s="26">
        <v>12900</v>
      </c>
      <c r="H274" s="22">
        <v>52.7</v>
      </c>
      <c r="I274" s="22">
        <v>17.100000000000001</v>
      </c>
      <c r="J274" s="22">
        <v>63.5</v>
      </c>
      <c r="K274" s="22">
        <v>136.5</v>
      </c>
      <c r="L274" s="22">
        <v>7.98</v>
      </c>
      <c r="M274" s="22">
        <v>8760</v>
      </c>
      <c r="N274" s="22">
        <v>1.87</v>
      </c>
      <c r="O274" s="22">
        <v>633</v>
      </c>
      <c r="P274" s="22">
        <v>3140</v>
      </c>
      <c r="Q274" s="26">
        <v>1075</v>
      </c>
      <c r="R274" s="22">
        <v>272</v>
      </c>
      <c r="S274" s="22">
        <v>12.85</v>
      </c>
      <c r="T274" s="22">
        <v>2.11</v>
      </c>
      <c r="U274" s="22">
        <v>183.5</v>
      </c>
      <c r="V274" s="22">
        <v>14</v>
      </c>
      <c r="W274" s="36">
        <f t="shared" si="68"/>
        <v>15846.359999999999</v>
      </c>
      <c r="X274" s="36">
        <f t="shared" si="69"/>
        <v>60.483789999999999</v>
      </c>
      <c r="Y274" s="36">
        <f t="shared" si="70"/>
        <v>19.553850000000001</v>
      </c>
      <c r="Z274" s="36">
        <f t="shared" si="71"/>
        <v>73.526649999999989</v>
      </c>
      <c r="AA274" s="36">
        <f t="shared" si="72"/>
        <v>157.32990000000001</v>
      </c>
      <c r="AB274" s="36">
        <f t="shared" si="73"/>
        <v>9.1410900000000002</v>
      </c>
      <c r="AC274" s="36">
        <f t="shared" si="74"/>
        <v>10273.728000000001</v>
      </c>
      <c r="AD274" s="36">
        <f t="shared" si="75"/>
        <v>2.1263770000000002</v>
      </c>
      <c r="AE274" s="36">
        <f t="shared" si="76"/>
        <v>3662.4960000000005</v>
      </c>
      <c r="AF274" s="36">
        <f t="shared" si="77"/>
        <v>1298.8149999999998</v>
      </c>
      <c r="AG274" s="36">
        <f t="shared" si="78"/>
        <v>315.41120000000001</v>
      </c>
      <c r="AH274" s="36">
        <f t="shared" si="79"/>
        <v>15.114169999999998</v>
      </c>
      <c r="AI274" s="36">
        <f t="shared" si="80"/>
        <v>2.4098309999999996</v>
      </c>
      <c r="AJ274" s="36">
        <f t="shared" si="81"/>
        <v>233.02665000000002</v>
      </c>
      <c r="AK274" s="36">
        <f t="shared" si="82"/>
        <v>15.941800000000001</v>
      </c>
      <c r="AL274" s="89">
        <f t="shared" si="83"/>
        <v>905.50650000000007</v>
      </c>
      <c r="AM274" s="90">
        <f t="shared" si="84"/>
        <v>31985.464307999999</v>
      </c>
      <c r="AN274" s="73"/>
      <c r="AO274" s="73"/>
      <c r="AP274" s="73"/>
      <c r="AQ274" s="73"/>
    </row>
    <row r="275" spans="1:43" x14ac:dyDescent="0.2">
      <c r="A275" s="43" t="s">
        <v>280</v>
      </c>
      <c r="B275" s="44">
        <v>122</v>
      </c>
      <c r="C275" s="44">
        <v>123</v>
      </c>
      <c r="D275" s="45" t="s">
        <v>423</v>
      </c>
      <c r="E275" s="45" t="s">
        <v>77</v>
      </c>
      <c r="F275" s="36">
        <v>990048</v>
      </c>
      <c r="G275" s="22">
        <v>6890</v>
      </c>
      <c r="H275" s="22">
        <v>37.299999999999997</v>
      </c>
      <c r="I275" s="22">
        <v>14.9</v>
      </c>
      <c r="J275" s="22">
        <v>39.700000000000003</v>
      </c>
      <c r="K275" s="22">
        <v>85</v>
      </c>
      <c r="L275" s="22">
        <v>6.21</v>
      </c>
      <c r="M275" s="22">
        <v>4660</v>
      </c>
      <c r="N275" s="22">
        <v>1.72</v>
      </c>
      <c r="O275" s="22">
        <v>770</v>
      </c>
      <c r="P275" s="22">
        <v>1870</v>
      </c>
      <c r="Q275" s="22">
        <v>636</v>
      </c>
      <c r="R275" s="22">
        <v>174.5</v>
      </c>
      <c r="S275" s="22">
        <v>8.77</v>
      </c>
      <c r="T275" s="22">
        <v>1.98</v>
      </c>
      <c r="U275" s="22">
        <v>144</v>
      </c>
      <c r="V275" s="22">
        <v>11.65</v>
      </c>
      <c r="W275" s="36">
        <f t="shared" si="68"/>
        <v>8463.6759999999995</v>
      </c>
      <c r="X275" s="36">
        <f t="shared" si="69"/>
        <v>42.809209999999993</v>
      </c>
      <c r="Y275" s="36">
        <f t="shared" si="70"/>
        <v>17.038149999999998</v>
      </c>
      <c r="Z275" s="36">
        <f t="shared" si="71"/>
        <v>45.968629999999997</v>
      </c>
      <c r="AA275" s="36">
        <f t="shared" si="72"/>
        <v>97.971000000000004</v>
      </c>
      <c r="AB275" s="36">
        <f t="shared" si="73"/>
        <v>7.1135549999999999</v>
      </c>
      <c r="AC275" s="36">
        <f t="shared" si="74"/>
        <v>5465.2480000000005</v>
      </c>
      <c r="AD275" s="36">
        <f t="shared" si="75"/>
        <v>1.9558119999999999</v>
      </c>
      <c r="AE275" s="36">
        <f t="shared" si="76"/>
        <v>2181.1680000000001</v>
      </c>
      <c r="AF275" s="36">
        <f t="shared" si="77"/>
        <v>768.41519999999991</v>
      </c>
      <c r="AG275" s="36">
        <f t="shared" si="78"/>
        <v>202.3502</v>
      </c>
      <c r="AH275" s="36">
        <f t="shared" si="79"/>
        <v>10.315273999999999</v>
      </c>
      <c r="AI275" s="36">
        <f t="shared" si="80"/>
        <v>2.261358</v>
      </c>
      <c r="AJ275" s="36">
        <f t="shared" si="81"/>
        <v>182.8656</v>
      </c>
      <c r="AK275" s="36">
        <f t="shared" si="82"/>
        <v>13.265855</v>
      </c>
      <c r="AL275" s="89">
        <f t="shared" si="83"/>
        <v>1101.4850000000001</v>
      </c>
      <c r="AM275" s="90">
        <f t="shared" si="84"/>
        <v>17502.421844000004</v>
      </c>
    </row>
    <row r="276" spans="1:43" x14ac:dyDescent="0.2">
      <c r="A276" s="43" t="s">
        <v>280</v>
      </c>
      <c r="B276" s="44">
        <v>123</v>
      </c>
      <c r="C276" s="44">
        <v>124</v>
      </c>
      <c r="D276" s="45" t="s">
        <v>426</v>
      </c>
      <c r="E276" s="45" t="s">
        <v>77</v>
      </c>
      <c r="F276" s="36">
        <v>990048</v>
      </c>
      <c r="G276" s="22">
        <v>3280</v>
      </c>
      <c r="H276" s="22">
        <v>28.6</v>
      </c>
      <c r="I276" s="22">
        <v>12.55</v>
      </c>
      <c r="J276" s="22">
        <v>24.1</v>
      </c>
      <c r="K276" s="22">
        <v>54.2</v>
      </c>
      <c r="L276" s="22">
        <v>5.04</v>
      </c>
      <c r="M276" s="22">
        <v>1995</v>
      </c>
      <c r="N276" s="22">
        <v>1.56</v>
      </c>
      <c r="O276" s="22">
        <v>489</v>
      </c>
      <c r="P276" s="22">
        <v>943</v>
      </c>
      <c r="Q276" s="22">
        <v>307</v>
      </c>
      <c r="R276" s="22">
        <v>95.9</v>
      </c>
      <c r="S276" s="22">
        <v>5.99</v>
      </c>
      <c r="T276" s="22">
        <v>1.64</v>
      </c>
      <c r="U276" s="22">
        <v>119.5</v>
      </c>
      <c r="V276" s="22">
        <v>10</v>
      </c>
      <c r="W276" s="36">
        <f t="shared" si="68"/>
        <v>4029.1519999999996</v>
      </c>
      <c r="X276" s="36">
        <f t="shared" si="69"/>
        <v>32.824219999999997</v>
      </c>
      <c r="Y276" s="36">
        <f t="shared" si="70"/>
        <v>14.350925</v>
      </c>
      <c r="Z276" s="36">
        <f t="shared" si="71"/>
        <v>27.905390000000001</v>
      </c>
      <c r="AA276" s="36">
        <f t="shared" si="72"/>
        <v>62.470920000000007</v>
      </c>
      <c r="AB276" s="36">
        <f t="shared" si="73"/>
        <v>5.77332</v>
      </c>
      <c r="AC276" s="36">
        <f t="shared" si="74"/>
        <v>2339.7360000000003</v>
      </c>
      <c r="AD276" s="36">
        <f t="shared" si="75"/>
        <v>1.773876</v>
      </c>
      <c r="AE276" s="36">
        <f t="shared" si="76"/>
        <v>1099.9152000000001</v>
      </c>
      <c r="AF276" s="36">
        <f t="shared" si="77"/>
        <v>370.91739999999999</v>
      </c>
      <c r="AG276" s="36">
        <f t="shared" si="78"/>
        <v>111.20564</v>
      </c>
      <c r="AH276" s="36">
        <f t="shared" si="79"/>
        <v>7.0454379999999999</v>
      </c>
      <c r="AI276" s="36">
        <f t="shared" si="80"/>
        <v>1.8730439999999997</v>
      </c>
      <c r="AJ276" s="36">
        <f t="shared" si="81"/>
        <v>151.75305</v>
      </c>
      <c r="AK276" s="36">
        <f t="shared" si="82"/>
        <v>11.387</v>
      </c>
      <c r="AL276" s="89">
        <f t="shared" si="83"/>
        <v>699.5145</v>
      </c>
      <c r="AM276" s="90">
        <f t="shared" si="84"/>
        <v>8268.0834230000019</v>
      </c>
    </row>
    <row r="277" spans="1:43" x14ac:dyDescent="0.2">
      <c r="A277" s="43" t="s">
        <v>280</v>
      </c>
      <c r="B277" s="44">
        <v>124</v>
      </c>
      <c r="C277" s="44">
        <v>125</v>
      </c>
      <c r="D277" s="45" t="s">
        <v>427</v>
      </c>
      <c r="E277" s="45" t="s">
        <v>77</v>
      </c>
      <c r="F277" s="36">
        <v>990048</v>
      </c>
      <c r="G277" s="22">
        <v>4100</v>
      </c>
      <c r="H277" s="22">
        <v>33.6</v>
      </c>
      <c r="I277" s="22">
        <v>15.7</v>
      </c>
      <c r="J277" s="22">
        <v>27.4</v>
      </c>
      <c r="K277" s="22">
        <v>60.2</v>
      </c>
      <c r="L277" s="22">
        <v>6.01</v>
      </c>
      <c r="M277" s="22">
        <v>2600</v>
      </c>
      <c r="N277" s="22">
        <v>1.83</v>
      </c>
      <c r="O277" s="22">
        <v>429</v>
      </c>
      <c r="P277" s="22">
        <v>1155</v>
      </c>
      <c r="Q277" s="22">
        <v>383</v>
      </c>
      <c r="R277" s="22">
        <v>115</v>
      </c>
      <c r="S277" s="22">
        <v>7.3</v>
      </c>
      <c r="T277" s="22">
        <v>2.0099999999999998</v>
      </c>
      <c r="U277" s="22">
        <v>142</v>
      </c>
      <c r="V277" s="22">
        <v>11.8</v>
      </c>
      <c r="W277" s="36">
        <f t="shared" si="68"/>
        <v>5036.4399999999996</v>
      </c>
      <c r="X277" s="36">
        <f t="shared" si="69"/>
        <v>38.562719999999999</v>
      </c>
      <c r="Y277" s="36">
        <f t="shared" si="70"/>
        <v>17.952949999999998</v>
      </c>
      <c r="Z277" s="36">
        <f t="shared" si="71"/>
        <v>31.726459999999996</v>
      </c>
      <c r="AA277" s="36">
        <f t="shared" si="72"/>
        <v>69.386520000000004</v>
      </c>
      <c r="AB277" s="36">
        <f t="shared" si="73"/>
        <v>6.8844549999999991</v>
      </c>
      <c r="AC277" s="36">
        <f t="shared" si="74"/>
        <v>3049.28</v>
      </c>
      <c r="AD277" s="36">
        <f t="shared" si="75"/>
        <v>2.0808930000000001</v>
      </c>
      <c r="AE277" s="36">
        <f t="shared" si="76"/>
        <v>1347.192</v>
      </c>
      <c r="AF277" s="36">
        <f t="shared" si="77"/>
        <v>462.74059999999997</v>
      </c>
      <c r="AG277" s="36">
        <f t="shared" si="78"/>
        <v>133.35399999999998</v>
      </c>
      <c r="AH277" s="36">
        <f t="shared" si="79"/>
        <v>8.5862599999999993</v>
      </c>
      <c r="AI277" s="36">
        <f t="shared" si="80"/>
        <v>2.2956209999999997</v>
      </c>
      <c r="AJ277" s="36">
        <f t="shared" si="81"/>
        <v>180.32580000000002</v>
      </c>
      <c r="AK277" s="36">
        <f t="shared" si="82"/>
        <v>13.436660000000002</v>
      </c>
      <c r="AL277" s="89">
        <f t="shared" si="83"/>
        <v>613.68450000000007</v>
      </c>
      <c r="AM277" s="90">
        <f t="shared" si="84"/>
        <v>10400.244938999998</v>
      </c>
    </row>
    <row r="278" spans="1:43" x14ac:dyDescent="0.2">
      <c r="A278" s="43" t="s">
        <v>280</v>
      </c>
      <c r="B278" s="44">
        <v>125</v>
      </c>
      <c r="C278" s="44">
        <v>126</v>
      </c>
      <c r="D278" s="45" t="s">
        <v>428</v>
      </c>
      <c r="E278" s="45" t="s">
        <v>77</v>
      </c>
      <c r="F278" s="36">
        <v>990048</v>
      </c>
      <c r="G278" s="22">
        <v>9170</v>
      </c>
      <c r="H278" s="22">
        <v>45.9</v>
      </c>
      <c r="I278" s="22">
        <v>18.149999999999999</v>
      </c>
      <c r="J278" s="22">
        <v>43.8</v>
      </c>
      <c r="K278" s="22">
        <v>93.8</v>
      </c>
      <c r="L278" s="22">
        <v>7.91</v>
      </c>
      <c r="M278" s="22">
        <v>6260</v>
      </c>
      <c r="N278" s="22">
        <v>2.2400000000000002</v>
      </c>
      <c r="O278" s="22">
        <v>422</v>
      </c>
      <c r="P278" s="22">
        <v>2290</v>
      </c>
      <c r="Q278" s="22">
        <v>825</v>
      </c>
      <c r="R278" s="22">
        <v>198.5</v>
      </c>
      <c r="S278" s="22">
        <v>9.9600000000000009</v>
      </c>
      <c r="T278" s="22">
        <v>2.37</v>
      </c>
      <c r="U278" s="22">
        <v>193</v>
      </c>
      <c r="V278" s="22">
        <v>14.35</v>
      </c>
      <c r="W278" s="36">
        <f t="shared" si="68"/>
        <v>11264.428</v>
      </c>
      <c r="X278" s="36">
        <f t="shared" si="69"/>
        <v>52.679429999999996</v>
      </c>
      <c r="Y278" s="36">
        <f t="shared" si="70"/>
        <v>20.754524999999997</v>
      </c>
      <c r="Z278" s="36">
        <f t="shared" si="71"/>
        <v>50.716019999999993</v>
      </c>
      <c r="AA278" s="36">
        <f t="shared" si="72"/>
        <v>108.11388000000001</v>
      </c>
      <c r="AB278" s="36">
        <f t="shared" si="73"/>
        <v>9.060905</v>
      </c>
      <c r="AC278" s="36">
        <f t="shared" si="74"/>
        <v>7341.7280000000001</v>
      </c>
      <c r="AD278" s="36">
        <f t="shared" si="75"/>
        <v>2.547104</v>
      </c>
      <c r="AE278" s="36">
        <f t="shared" si="76"/>
        <v>2671.056</v>
      </c>
      <c r="AF278" s="36">
        <f t="shared" si="77"/>
        <v>996.76499999999999</v>
      </c>
      <c r="AG278" s="36">
        <f t="shared" si="78"/>
        <v>230.1806</v>
      </c>
      <c r="AH278" s="36">
        <f t="shared" si="79"/>
        <v>11.714952</v>
      </c>
      <c r="AI278" s="36">
        <f t="shared" si="80"/>
        <v>2.7067769999999998</v>
      </c>
      <c r="AJ278" s="36">
        <f t="shared" si="81"/>
        <v>245.0907</v>
      </c>
      <c r="AK278" s="36">
        <f t="shared" si="82"/>
        <v>16.340344999999999</v>
      </c>
      <c r="AL278" s="89">
        <f t="shared" si="83"/>
        <v>603.67100000000005</v>
      </c>
      <c r="AM278" s="90">
        <f t="shared" si="84"/>
        <v>23023.882238000002</v>
      </c>
    </row>
    <row r="279" spans="1:43" x14ac:dyDescent="0.2">
      <c r="A279" s="43" t="s">
        <v>280</v>
      </c>
      <c r="B279" s="44">
        <v>126</v>
      </c>
      <c r="C279" s="44">
        <v>127</v>
      </c>
      <c r="D279" s="45" t="s">
        <v>429</v>
      </c>
      <c r="E279" s="45" t="s">
        <v>77</v>
      </c>
      <c r="F279" s="36">
        <v>990048</v>
      </c>
      <c r="G279" s="22">
        <v>6830</v>
      </c>
      <c r="H279" s="22">
        <v>55.2</v>
      </c>
      <c r="I279" s="22">
        <v>22.6</v>
      </c>
      <c r="J279" s="22">
        <v>44.6</v>
      </c>
      <c r="K279" s="22">
        <v>106</v>
      </c>
      <c r="L279" s="22">
        <v>8.89</v>
      </c>
      <c r="M279" s="22">
        <v>4270</v>
      </c>
      <c r="N279" s="22">
        <v>2.81</v>
      </c>
      <c r="O279" s="22">
        <v>1015</v>
      </c>
      <c r="P279" s="22">
        <v>1980</v>
      </c>
      <c r="Q279" s="22">
        <v>626</v>
      </c>
      <c r="R279" s="22">
        <v>190.5</v>
      </c>
      <c r="S279" s="22">
        <v>12.9</v>
      </c>
      <c r="T279" s="22">
        <v>3.04</v>
      </c>
      <c r="U279" s="22">
        <v>232</v>
      </c>
      <c r="V279" s="22">
        <v>19.55</v>
      </c>
      <c r="W279" s="36">
        <f t="shared" si="68"/>
        <v>8389.9719999999998</v>
      </c>
      <c r="X279" s="36">
        <f t="shared" si="69"/>
        <v>63.35304</v>
      </c>
      <c r="Y279" s="36">
        <f t="shared" si="70"/>
        <v>25.8431</v>
      </c>
      <c r="Z279" s="36">
        <f t="shared" si="71"/>
        <v>51.642339999999997</v>
      </c>
      <c r="AA279" s="36">
        <f t="shared" si="72"/>
        <v>122.1756</v>
      </c>
      <c r="AB279" s="36">
        <f t="shared" si="73"/>
        <v>10.183495000000001</v>
      </c>
      <c r="AC279" s="36">
        <f t="shared" si="74"/>
        <v>5007.8560000000007</v>
      </c>
      <c r="AD279" s="36">
        <f t="shared" si="75"/>
        <v>3.1952509999999998</v>
      </c>
      <c r="AE279" s="36">
        <f t="shared" si="76"/>
        <v>2309.4720000000002</v>
      </c>
      <c r="AF279" s="36">
        <f t="shared" si="77"/>
        <v>756.33319999999992</v>
      </c>
      <c r="AG279" s="36">
        <f t="shared" si="78"/>
        <v>220.90379999999999</v>
      </c>
      <c r="AH279" s="36">
        <f t="shared" si="79"/>
        <v>15.172979999999999</v>
      </c>
      <c r="AI279" s="36">
        <f t="shared" si="80"/>
        <v>3.4719839999999995</v>
      </c>
      <c r="AJ279" s="36">
        <f t="shared" si="81"/>
        <v>294.61680000000001</v>
      </c>
      <c r="AK279" s="36">
        <f t="shared" si="82"/>
        <v>22.261585</v>
      </c>
      <c r="AL279" s="83">
        <f t="shared" si="83"/>
        <v>1451.9575000000002</v>
      </c>
      <c r="AM279" s="84">
        <f t="shared" si="84"/>
        <v>17296.453174999999</v>
      </c>
    </row>
    <row r="280" spans="1:43" x14ac:dyDescent="0.2">
      <c r="A280" s="43" t="s">
        <v>280</v>
      </c>
      <c r="B280" s="44">
        <v>127</v>
      </c>
      <c r="C280" s="44">
        <v>128</v>
      </c>
      <c r="D280" s="45" t="s">
        <v>430</v>
      </c>
      <c r="E280" s="45" t="s">
        <v>77</v>
      </c>
      <c r="F280" s="36">
        <v>990048</v>
      </c>
      <c r="G280" s="22">
        <v>6360</v>
      </c>
      <c r="H280" s="22">
        <v>36.200000000000003</v>
      </c>
      <c r="I280" s="22">
        <v>16.600000000000001</v>
      </c>
      <c r="J280" s="22">
        <v>29.8</v>
      </c>
      <c r="K280" s="22">
        <v>68.2</v>
      </c>
      <c r="L280" s="22">
        <v>6.2</v>
      </c>
      <c r="M280" s="22">
        <v>4150</v>
      </c>
      <c r="N280" s="22">
        <v>2.27</v>
      </c>
      <c r="O280" s="22">
        <v>711</v>
      </c>
      <c r="P280" s="22">
        <v>1535</v>
      </c>
      <c r="Q280" s="22">
        <v>548</v>
      </c>
      <c r="R280" s="22">
        <v>145</v>
      </c>
      <c r="S280" s="22">
        <v>8.08</v>
      </c>
      <c r="T280" s="22">
        <v>2.25</v>
      </c>
      <c r="U280" s="22">
        <v>159.5</v>
      </c>
      <c r="V280" s="22">
        <v>15.3</v>
      </c>
      <c r="W280" s="36">
        <f t="shared" si="68"/>
        <v>7812.6239999999998</v>
      </c>
      <c r="X280" s="36">
        <f t="shared" si="69"/>
        <v>41.54674</v>
      </c>
      <c r="Y280" s="36">
        <f t="shared" si="70"/>
        <v>18.982100000000003</v>
      </c>
      <c r="Z280" s="36">
        <f t="shared" si="71"/>
        <v>34.505420000000001</v>
      </c>
      <c r="AA280" s="36">
        <f t="shared" si="72"/>
        <v>78.607320000000001</v>
      </c>
      <c r="AB280" s="36">
        <f t="shared" si="73"/>
        <v>7.1021000000000001</v>
      </c>
      <c r="AC280" s="36">
        <f t="shared" si="74"/>
        <v>4867.12</v>
      </c>
      <c r="AD280" s="36">
        <f t="shared" si="75"/>
        <v>2.5812170000000001</v>
      </c>
      <c r="AE280" s="36">
        <f t="shared" si="76"/>
        <v>1790.4240000000002</v>
      </c>
      <c r="AF280" s="36">
        <f t="shared" si="77"/>
        <v>662.09359999999992</v>
      </c>
      <c r="AG280" s="36">
        <f t="shared" si="78"/>
        <v>168.142</v>
      </c>
      <c r="AH280" s="36">
        <f t="shared" si="79"/>
        <v>9.5036959999999997</v>
      </c>
      <c r="AI280" s="36">
        <f t="shared" si="80"/>
        <v>2.5697249999999996</v>
      </c>
      <c r="AJ280" s="36">
        <f t="shared" si="81"/>
        <v>202.54904999999999</v>
      </c>
      <c r="AK280" s="36">
        <f t="shared" si="82"/>
        <v>17.42211</v>
      </c>
      <c r="AL280" s="83">
        <f t="shared" si="83"/>
        <v>1017.0855</v>
      </c>
      <c r="AM280" s="84">
        <f t="shared" si="84"/>
        <v>15715.773078</v>
      </c>
    </row>
    <row r="281" spans="1:43" x14ac:dyDescent="0.2">
      <c r="A281" s="43" t="s">
        <v>280</v>
      </c>
      <c r="B281" s="44">
        <v>128</v>
      </c>
      <c r="C281" s="44">
        <v>129</v>
      </c>
      <c r="D281" s="45" t="s">
        <v>431</v>
      </c>
      <c r="E281" s="45" t="s">
        <v>77</v>
      </c>
      <c r="F281" s="36">
        <v>990048</v>
      </c>
      <c r="G281" s="22">
        <v>5100</v>
      </c>
      <c r="H281" s="22">
        <v>25.8</v>
      </c>
      <c r="I281" s="22">
        <v>12.05</v>
      </c>
      <c r="J281" s="22">
        <v>24.8</v>
      </c>
      <c r="K281" s="22">
        <v>52</v>
      </c>
      <c r="L281" s="22">
        <v>4.96</v>
      </c>
      <c r="M281" s="22">
        <v>3440</v>
      </c>
      <c r="N281" s="22">
        <v>1.81</v>
      </c>
      <c r="O281" s="22">
        <v>848</v>
      </c>
      <c r="P281" s="22">
        <v>1285</v>
      </c>
      <c r="Q281" s="22">
        <v>464</v>
      </c>
      <c r="R281" s="22">
        <v>112</v>
      </c>
      <c r="S281" s="22">
        <v>5.8</v>
      </c>
      <c r="T281" s="22">
        <v>1.56</v>
      </c>
      <c r="U281" s="22">
        <v>116</v>
      </c>
      <c r="V281" s="22">
        <v>11.5</v>
      </c>
      <c r="W281" s="36">
        <f t="shared" si="68"/>
        <v>6264.8399999999992</v>
      </c>
      <c r="X281" s="36">
        <f t="shared" si="69"/>
        <v>29.610659999999999</v>
      </c>
      <c r="Y281" s="36">
        <f t="shared" si="70"/>
        <v>13.779175</v>
      </c>
      <c r="Z281" s="36">
        <f t="shared" si="71"/>
        <v>28.715920000000001</v>
      </c>
      <c r="AA281" s="36">
        <f t="shared" si="72"/>
        <v>59.935200000000002</v>
      </c>
      <c r="AB281" s="36">
        <f t="shared" si="73"/>
        <v>5.6816800000000001</v>
      </c>
      <c r="AC281" s="36">
        <f t="shared" si="74"/>
        <v>4034.4320000000002</v>
      </c>
      <c r="AD281" s="36">
        <f t="shared" si="75"/>
        <v>2.0581510000000001</v>
      </c>
      <c r="AE281" s="36">
        <f t="shared" si="76"/>
        <v>1498.8240000000001</v>
      </c>
      <c r="AF281" s="36">
        <f t="shared" si="77"/>
        <v>560.60479999999995</v>
      </c>
      <c r="AG281" s="36">
        <f t="shared" si="78"/>
        <v>129.87520000000001</v>
      </c>
      <c r="AH281" s="36">
        <f t="shared" si="79"/>
        <v>6.8219599999999989</v>
      </c>
      <c r="AI281" s="36">
        <f t="shared" si="80"/>
        <v>1.7816759999999998</v>
      </c>
      <c r="AJ281" s="36">
        <f t="shared" si="81"/>
        <v>147.30840000000001</v>
      </c>
      <c r="AK281" s="36">
        <f t="shared" si="82"/>
        <v>13.095050000000001</v>
      </c>
      <c r="AL281" s="83">
        <f t="shared" si="83"/>
        <v>1213.0640000000001</v>
      </c>
      <c r="AM281" s="84">
        <f t="shared" si="84"/>
        <v>12797.363871999998</v>
      </c>
    </row>
    <row r="282" spans="1:43" x14ac:dyDescent="0.2">
      <c r="A282" s="43" t="s">
        <v>280</v>
      </c>
      <c r="B282" s="44">
        <v>129</v>
      </c>
      <c r="C282" s="44">
        <v>130</v>
      </c>
      <c r="D282" s="45" t="s">
        <v>432</v>
      </c>
      <c r="E282" s="45" t="s">
        <v>77</v>
      </c>
      <c r="F282" s="36">
        <v>990048</v>
      </c>
      <c r="G282" s="22">
        <v>8150</v>
      </c>
      <c r="H282" s="22">
        <v>32.1</v>
      </c>
      <c r="I282" s="22">
        <v>16.350000000000001</v>
      </c>
      <c r="J282" s="22">
        <v>36.4</v>
      </c>
      <c r="K282" s="22">
        <v>72.599999999999994</v>
      </c>
      <c r="L282" s="22">
        <v>5.94</v>
      </c>
      <c r="M282" s="22">
        <v>5280</v>
      </c>
      <c r="N282" s="22">
        <v>2.1800000000000002</v>
      </c>
      <c r="O282" s="22">
        <v>187.5</v>
      </c>
      <c r="P282" s="22">
        <v>2140</v>
      </c>
      <c r="Q282" s="22">
        <v>762</v>
      </c>
      <c r="R282" s="22">
        <v>167</v>
      </c>
      <c r="S282" s="22">
        <v>7.8</v>
      </c>
      <c r="T282" s="22">
        <v>2.19</v>
      </c>
      <c r="U282" s="22">
        <v>138</v>
      </c>
      <c r="V282" s="22">
        <v>14.2</v>
      </c>
      <c r="W282" s="36">
        <f t="shared" si="68"/>
        <v>10011.459999999999</v>
      </c>
      <c r="X282" s="36">
        <f t="shared" si="69"/>
        <v>36.841169999999998</v>
      </c>
      <c r="Y282" s="36">
        <f t="shared" si="70"/>
        <v>18.696225000000002</v>
      </c>
      <c r="Z282" s="36">
        <f t="shared" si="71"/>
        <v>42.147559999999999</v>
      </c>
      <c r="AA282" s="36">
        <f t="shared" si="72"/>
        <v>83.678759999999997</v>
      </c>
      <c r="AB282" s="36">
        <f t="shared" si="73"/>
        <v>6.8042699999999998</v>
      </c>
      <c r="AC282" s="36">
        <f t="shared" si="74"/>
        <v>6192.384</v>
      </c>
      <c r="AD282" s="36">
        <f t="shared" si="75"/>
        <v>2.4788780000000004</v>
      </c>
      <c r="AE282" s="36">
        <f t="shared" si="76"/>
        <v>2496.096</v>
      </c>
      <c r="AF282" s="36">
        <f t="shared" si="77"/>
        <v>920.64839999999992</v>
      </c>
      <c r="AG282" s="36">
        <f t="shared" si="78"/>
        <v>193.6532</v>
      </c>
      <c r="AH282" s="36">
        <f t="shared" si="79"/>
        <v>9.1743599999999983</v>
      </c>
      <c r="AI282" s="36">
        <f t="shared" si="80"/>
        <v>2.5011989999999997</v>
      </c>
      <c r="AJ282" s="36">
        <f t="shared" si="81"/>
        <v>175.24620000000002</v>
      </c>
      <c r="AK282" s="36">
        <f t="shared" si="82"/>
        <v>16.169540000000001</v>
      </c>
      <c r="AL282" s="83">
        <f t="shared" si="83"/>
        <v>268.21875</v>
      </c>
      <c r="AM282" s="84">
        <f t="shared" si="84"/>
        <v>20207.979761999999</v>
      </c>
    </row>
    <row r="283" spans="1:43" x14ac:dyDescent="0.2">
      <c r="A283" s="43" t="s">
        <v>280</v>
      </c>
      <c r="B283" s="44">
        <v>130</v>
      </c>
      <c r="C283" s="44">
        <v>131</v>
      </c>
      <c r="D283" s="45" t="s">
        <v>433</v>
      </c>
      <c r="E283" s="45" t="s">
        <v>77</v>
      </c>
      <c r="F283" s="36">
        <v>990048</v>
      </c>
      <c r="G283" s="22">
        <v>6560</v>
      </c>
      <c r="H283" s="22">
        <v>24.8</v>
      </c>
      <c r="I283" s="22">
        <v>11.4</v>
      </c>
      <c r="J283" s="22">
        <v>31.4</v>
      </c>
      <c r="K283" s="22">
        <v>63.2</v>
      </c>
      <c r="L283" s="22">
        <v>4.25</v>
      </c>
      <c r="M283" s="22">
        <v>4160</v>
      </c>
      <c r="N283" s="22">
        <v>1.62</v>
      </c>
      <c r="O283" s="22">
        <v>877</v>
      </c>
      <c r="P283" s="22">
        <v>1765</v>
      </c>
      <c r="Q283" s="22">
        <v>603</v>
      </c>
      <c r="R283" s="22">
        <v>145.5</v>
      </c>
      <c r="S283" s="22">
        <v>5.86</v>
      </c>
      <c r="T283" s="22">
        <v>1.62</v>
      </c>
      <c r="U283" s="22">
        <v>100</v>
      </c>
      <c r="V283" s="22">
        <v>10.15</v>
      </c>
      <c r="W283" s="36">
        <f t="shared" si="68"/>
        <v>8058.3039999999992</v>
      </c>
      <c r="X283" s="36">
        <f t="shared" si="69"/>
        <v>28.462959999999999</v>
      </c>
      <c r="Y283" s="36">
        <f t="shared" si="70"/>
        <v>13.0359</v>
      </c>
      <c r="Z283" s="36">
        <f t="shared" si="71"/>
        <v>36.358059999999995</v>
      </c>
      <c r="AA283" s="36">
        <f t="shared" si="72"/>
        <v>72.84432000000001</v>
      </c>
      <c r="AB283" s="36">
        <f t="shared" si="73"/>
        <v>4.8683749999999995</v>
      </c>
      <c r="AC283" s="36">
        <f t="shared" si="74"/>
        <v>4878.848</v>
      </c>
      <c r="AD283" s="36">
        <f t="shared" si="75"/>
        <v>1.8421020000000001</v>
      </c>
      <c r="AE283" s="36">
        <f t="shared" si="76"/>
        <v>2058.6960000000004</v>
      </c>
      <c r="AF283" s="36">
        <f t="shared" si="77"/>
        <v>728.54459999999995</v>
      </c>
      <c r="AG283" s="36">
        <f t="shared" si="78"/>
        <v>168.7218</v>
      </c>
      <c r="AH283" s="36">
        <f t="shared" si="79"/>
        <v>6.8925320000000001</v>
      </c>
      <c r="AI283" s="36">
        <f t="shared" si="80"/>
        <v>1.8502019999999999</v>
      </c>
      <c r="AJ283" s="36">
        <f t="shared" si="81"/>
        <v>126.99000000000001</v>
      </c>
      <c r="AK283" s="36">
        <f t="shared" si="82"/>
        <v>11.557805</v>
      </c>
      <c r="AL283" s="83">
        <f t="shared" si="83"/>
        <v>1254.5485000000001</v>
      </c>
      <c r="AM283" s="84">
        <f t="shared" si="84"/>
        <v>16197.816655999997</v>
      </c>
    </row>
    <row r="284" spans="1:43" x14ac:dyDescent="0.2">
      <c r="A284" s="43" t="s">
        <v>280</v>
      </c>
      <c r="B284" s="44">
        <v>131</v>
      </c>
      <c r="C284" s="44">
        <v>132</v>
      </c>
      <c r="D284" s="45" t="s">
        <v>435</v>
      </c>
      <c r="E284" s="45" t="s">
        <v>77</v>
      </c>
      <c r="F284" s="36">
        <v>990048</v>
      </c>
      <c r="G284" s="22">
        <v>3470</v>
      </c>
      <c r="H284" s="22">
        <v>18.649999999999999</v>
      </c>
      <c r="I284" s="22">
        <v>8.5299999999999994</v>
      </c>
      <c r="J284" s="22">
        <v>18.149999999999999</v>
      </c>
      <c r="K284" s="22">
        <v>37.799999999999997</v>
      </c>
      <c r="L284" s="22">
        <v>3.09</v>
      </c>
      <c r="M284" s="22">
        <v>2370</v>
      </c>
      <c r="N284" s="22">
        <v>1.06</v>
      </c>
      <c r="O284" s="22">
        <v>683</v>
      </c>
      <c r="P284" s="22">
        <v>915</v>
      </c>
      <c r="Q284" s="22">
        <v>313</v>
      </c>
      <c r="R284" s="22">
        <v>83.2</v>
      </c>
      <c r="S284" s="22">
        <v>5.14</v>
      </c>
      <c r="T284" s="22">
        <v>1.1000000000000001</v>
      </c>
      <c r="U284" s="22">
        <v>76.599999999999994</v>
      </c>
      <c r="V284" s="22">
        <v>7.31</v>
      </c>
      <c r="W284" s="36">
        <f t="shared" si="68"/>
        <v>4262.5479999999998</v>
      </c>
      <c r="X284" s="36">
        <f t="shared" si="69"/>
        <v>21.404604999999997</v>
      </c>
      <c r="Y284" s="36">
        <f t="shared" si="70"/>
        <v>9.7540549999999993</v>
      </c>
      <c r="Z284" s="36">
        <f t="shared" si="71"/>
        <v>21.015884999999997</v>
      </c>
      <c r="AA284" s="36">
        <f t="shared" si="72"/>
        <v>43.568280000000001</v>
      </c>
      <c r="AB284" s="36">
        <f t="shared" si="73"/>
        <v>3.5395949999999998</v>
      </c>
      <c r="AC284" s="36">
        <f t="shared" si="74"/>
        <v>2779.5360000000001</v>
      </c>
      <c r="AD284" s="36">
        <f t="shared" si="75"/>
        <v>1.2053260000000001</v>
      </c>
      <c r="AE284" s="36">
        <f t="shared" si="76"/>
        <v>1067.2560000000001</v>
      </c>
      <c r="AF284" s="36">
        <f t="shared" si="77"/>
        <v>378.16659999999996</v>
      </c>
      <c r="AG284" s="36">
        <f t="shared" si="78"/>
        <v>96.478719999999996</v>
      </c>
      <c r="AH284" s="36">
        <f t="shared" si="79"/>
        <v>6.0456679999999992</v>
      </c>
      <c r="AI284" s="36">
        <f t="shared" si="80"/>
        <v>1.25631</v>
      </c>
      <c r="AJ284" s="36">
        <f t="shared" si="81"/>
        <v>97.274339999999995</v>
      </c>
      <c r="AK284" s="36">
        <f t="shared" si="82"/>
        <v>8.3238970000000005</v>
      </c>
      <c r="AL284" s="83">
        <f t="shared" si="83"/>
        <v>977.03150000000005</v>
      </c>
      <c r="AM284" s="84">
        <f t="shared" si="84"/>
        <v>8797.373281000002</v>
      </c>
    </row>
    <row r="285" spans="1:43" x14ac:dyDescent="0.2">
      <c r="A285" s="43" t="s">
        <v>280</v>
      </c>
      <c r="B285" s="44">
        <v>132</v>
      </c>
      <c r="C285" s="44">
        <v>133</v>
      </c>
      <c r="D285" s="45" t="s">
        <v>436</v>
      </c>
      <c r="E285" s="45" t="s">
        <v>77</v>
      </c>
      <c r="F285" s="36">
        <v>990048</v>
      </c>
      <c r="G285" s="22">
        <v>5400</v>
      </c>
      <c r="H285" s="22">
        <v>25.1</v>
      </c>
      <c r="I285" s="22">
        <v>10.1</v>
      </c>
      <c r="J285" s="22">
        <v>27.3</v>
      </c>
      <c r="K285" s="22">
        <v>54.3</v>
      </c>
      <c r="L285" s="22">
        <v>4</v>
      </c>
      <c r="M285" s="22">
        <v>3650</v>
      </c>
      <c r="N285" s="22">
        <v>1.08</v>
      </c>
      <c r="O285" s="22">
        <v>1180</v>
      </c>
      <c r="P285" s="22">
        <v>1420</v>
      </c>
      <c r="Q285" s="22">
        <v>486</v>
      </c>
      <c r="R285" s="22">
        <v>124</v>
      </c>
      <c r="S285" s="22">
        <v>7.13</v>
      </c>
      <c r="T285" s="22">
        <v>1.28</v>
      </c>
      <c r="U285" s="22">
        <v>90.4</v>
      </c>
      <c r="V285" s="22">
        <v>7.87</v>
      </c>
      <c r="W285" s="36">
        <f t="shared" si="68"/>
        <v>6633.36</v>
      </c>
      <c r="X285" s="36">
        <f t="shared" si="69"/>
        <v>28.807269999999999</v>
      </c>
      <c r="Y285" s="36">
        <f t="shared" si="70"/>
        <v>11.549349999999999</v>
      </c>
      <c r="Z285" s="36">
        <f t="shared" si="71"/>
        <v>31.610669999999999</v>
      </c>
      <c r="AA285" s="36">
        <f t="shared" si="72"/>
        <v>62.586179999999999</v>
      </c>
      <c r="AB285" s="36">
        <f t="shared" si="73"/>
        <v>4.5819999999999999</v>
      </c>
      <c r="AC285" s="36">
        <f t="shared" si="74"/>
        <v>4280.72</v>
      </c>
      <c r="AD285" s="36">
        <f t="shared" si="75"/>
        <v>1.2280680000000002</v>
      </c>
      <c r="AE285" s="36">
        <f t="shared" si="76"/>
        <v>1656.2880000000002</v>
      </c>
      <c r="AF285" s="36">
        <f t="shared" si="77"/>
        <v>587.18520000000001</v>
      </c>
      <c r="AG285" s="36">
        <f t="shared" si="78"/>
        <v>143.79040000000001</v>
      </c>
      <c r="AH285" s="36">
        <f t="shared" si="79"/>
        <v>8.3863059999999994</v>
      </c>
      <c r="AI285" s="36">
        <f t="shared" si="80"/>
        <v>1.4618879999999999</v>
      </c>
      <c r="AJ285" s="36">
        <f t="shared" si="81"/>
        <v>114.79896000000001</v>
      </c>
      <c r="AK285" s="36">
        <f t="shared" si="82"/>
        <v>8.9615690000000008</v>
      </c>
      <c r="AL285" s="83">
        <f t="shared" si="83"/>
        <v>1687.9900000000002</v>
      </c>
      <c r="AM285" s="84">
        <f t="shared" si="84"/>
        <v>13575.315861000001</v>
      </c>
    </row>
    <row r="286" spans="1:43" x14ac:dyDescent="0.2">
      <c r="A286" s="43" t="s">
        <v>280</v>
      </c>
      <c r="B286" s="44">
        <v>133</v>
      </c>
      <c r="C286" s="44">
        <v>134</v>
      </c>
      <c r="D286" s="45" t="s">
        <v>437</v>
      </c>
      <c r="E286" s="45" t="s">
        <v>77</v>
      </c>
      <c r="F286" s="36">
        <v>990048</v>
      </c>
      <c r="G286" s="26">
        <v>12300</v>
      </c>
      <c r="H286" s="22">
        <v>46.4</v>
      </c>
      <c r="I286" s="22">
        <v>17.850000000000001</v>
      </c>
      <c r="J286" s="22">
        <v>56.9</v>
      </c>
      <c r="K286" s="22">
        <v>106</v>
      </c>
      <c r="L286" s="22">
        <v>7.38</v>
      </c>
      <c r="M286" s="22">
        <v>7670</v>
      </c>
      <c r="N286" s="22">
        <v>2.11</v>
      </c>
      <c r="O286" s="22">
        <v>1030</v>
      </c>
      <c r="P286" s="22">
        <v>2990</v>
      </c>
      <c r="Q286" s="26">
        <v>1000</v>
      </c>
      <c r="R286" s="22">
        <v>265</v>
      </c>
      <c r="S286" s="22">
        <v>14</v>
      </c>
      <c r="T286" s="22">
        <v>2.41</v>
      </c>
      <c r="U286" s="22">
        <v>166.5</v>
      </c>
      <c r="V286" s="22">
        <v>14.6</v>
      </c>
      <c r="W286" s="36">
        <f t="shared" si="68"/>
        <v>15109.32</v>
      </c>
      <c r="X286" s="36">
        <f t="shared" si="69"/>
        <v>53.253279999999997</v>
      </c>
      <c r="Y286" s="36">
        <f t="shared" si="70"/>
        <v>20.411474999999999</v>
      </c>
      <c r="Z286" s="36">
        <f t="shared" si="71"/>
        <v>65.884509999999992</v>
      </c>
      <c r="AA286" s="36">
        <f t="shared" si="72"/>
        <v>122.1756</v>
      </c>
      <c r="AB286" s="36">
        <f t="shared" si="73"/>
        <v>8.4537899999999997</v>
      </c>
      <c r="AC286" s="36">
        <f t="shared" si="74"/>
        <v>8995.3760000000002</v>
      </c>
      <c r="AD286" s="36">
        <f t="shared" si="75"/>
        <v>2.3992809999999998</v>
      </c>
      <c r="AE286" s="36">
        <f t="shared" si="76"/>
        <v>3487.5360000000005</v>
      </c>
      <c r="AF286" s="36">
        <f t="shared" si="77"/>
        <v>1208.2</v>
      </c>
      <c r="AG286" s="36">
        <f t="shared" si="78"/>
        <v>307.29399999999998</v>
      </c>
      <c r="AH286" s="36">
        <f t="shared" si="79"/>
        <v>16.466799999999999</v>
      </c>
      <c r="AI286" s="36">
        <f t="shared" si="80"/>
        <v>2.7524609999999998</v>
      </c>
      <c r="AJ286" s="36">
        <f t="shared" si="81"/>
        <v>211.43835000000001</v>
      </c>
      <c r="AK286" s="36">
        <f t="shared" si="82"/>
        <v>16.625019999999999</v>
      </c>
      <c r="AL286" s="83">
        <f t="shared" si="83"/>
        <v>1473.4150000000002</v>
      </c>
      <c r="AM286" s="84">
        <f t="shared" si="84"/>
        <v>29627.586567000002</v>
      </c>
    </row>
    <row r="287" spans="1:43" x14ac:dyDescent="0.2">
      <c r="A287" s="43" t="s">
        <v>280</v>
      </c>
      <c r="B287" s="44">
        <v>134</v>
      </c>
      <c r="C287" s="44">
        <v>135</v>
      </c>
      <c r="D287" s="45" t="s">
        <v>439</v>
      </c>
      <c r="E287" s="45" t="s">
        <v>77</v>
      </c>
      <c r="F287" s="36">
        <v>990048</v>
      </c>
      <c r="G287" s="22">
        <v>4050</v>
      </c>
      <c r="H287" s="22">
        <v>68.099999999999994</v>
      </c>
      <c r="I287" s="22">
        <v>25.2</v>
      </c>
      <c r="J287" s="22">
        <v>51</v>
      </c>
      <c r="K287" s="22">
        <v>118</v>
      </c>
      <c r="L287" s="22">
        <v>11.5</v>
      </c>
      <c r="M287" s="22">
        <v>2070</v>
      </c>
      <c r="N287" s="22">
        <v>1.78</v>
      </c>
      <c r="O287" s="22">
        <v>1970</v>
      </c>
      <c r="P287" s="22">
        <v>1530</v>
      </c>
      <c r="Q287" s="22">
        <v>435</v>
      </c>
      <c r="R287" s="22">
        <v>194.5</v>
      </c>
      <c r="S287" s="22">
        <v>15.3</v>
      </c>
      <c r="T287" s="22">
        <v>2.85</v>
      </c>
      <c r="U287" s="22">
        <v>270</v>
      </c>
      <c r="V287" s="22">
        <v>14.15</v>
      </c>
      <c r="W287" s="36">
        <f t="shared" si="68"/>
        <v>4975.0199999999995</v>
      </c>
      <c r="X287" s="36">
        <f t="shared" si="69"/>
        <v>78.158369999999991</v>
      </c>
      <c r="Y287" s="36">
        <f t="shared" si="70"/>
        <v>28.816199999999998</v>
      </c>
      <c r="Z287" s="36">
        <f t="shared" si="71"/>
        <v>59.052899999999994</v>
      </c>
      <c r="AA287" s="36">
        <f t="shared" si="72"/>
        <v>136.0068</v>
      </c>
      <c r="AB287" s="36">
        <f t="shared" si="73"/>
        <v>13.173249999999999</v>
      </c>
      <c r="AC287" s="36">
        <f t="shared" si="74"/>
        <v>2427.6959999999999</v>
      </c>
      <c r="AD287" s="36">
        <f t="shared" si="75"/>
        <v>2.024038</v>
      </c>
      <c r="AE287" s="36">
        <f t="shared" si="76"/>
        <v>1784.5920000000001</v>
      </c>
      <c r="AF287" s="36">
        <f t="shared" si="77"/>
        <v>525.56700000000001</v>
      </c>
      <c r="AG287" s="36">
        <f t="shared" si="78"/>
        <v>225.54219999999998</v>
      </c>
      <c r="AH287" s="36">
        <f t="shared" si="79"/>
        <v>17.99586</v>
      </c>
      <c r="AI287" s="36">
        <f t="shared" si="80"/>
        <v>3.254985</v>
      </c>
      <c r="AJ287" s="36">
        <f t="shared" si="81"/>
        <v>342.87299999999999</v>
      </c>
      <c r="AK287" s="36">
        <f t="shared" si="82"/>
        <v>16.112605000000002</v>
      </c>
      <c r="AL287" s="83">
        <f t="shared" si="83"/>
        <v>2818.085</v>
      </c>
      <c r="AM287" s="84">
        <f t="shared" si="84"/>
        <v>10635.885208</v>
      </c>
    </row>
    <row r="288" spans="1:43" x14ac:dyDescent="0.2">
      <c r="A288" s="43" t="s">
        <v>280</v>
      </c>
      <c r="B288" s="44">
        <v>135</v>
      </c>
      <c r="C288" s="44">
        <v>136</v>
      </c>
      <c r="D288" s="45" t="s">
        <v>440</v>
      </c>
      <c r="E288" s="45" t="s">
        <v>77</v>
      </c>
      <c r="F288" s="36">
        <v>990048</v>
      </c>
      <c r="G288" s="22">
        <v>5780</v>
      </c>
      <c r="H288" s="22">
        <v>77.7</v>
      </c>
      <c r="I288" s="22">
        <v>25.5</v>
      </c>
      <c r="J288" s="22">
        <v>60.8</v>
      </c>
      <c r="K288" s="22">
        <v>137</v>
      </c>
      <c r="L288" s="22">
        <v>11.85</v>
      </c>
      <c r="M288" s="22">
        <v>3660</v>
      </c>
      <c r="N288" s="22">
        <v>1.32</v>
      </c>
      <c r="O288" s="22">
        <v>2020</v>
      </c>
      <c r="P288" s="22">
        <v>1805</v>
      </c>
      <c r="Q288" s="22">
        <v>560</v>
      </c>
      <c r="R288" s="22">
        <v>224</v>
      </c>
      <c r="S288" s="22">
        <v>18.95</v>
      </c>
      <c r="T288" s="22">
        <v>2.4500000000000002</v>
      </c>
      <c r="U288" s="22">
        <v>263</v>
      </c>
      <c r="V288" s="22">
        <v>11.3</v>
      </c>
      <c r="W288" s="36">
        <f t="shared" si="68"/>
        <v>7100.152</v>
      </c>
      <c r="X288" s="36">
        <f t="shared" si="69"/>
        <v>89.176289999999995</v>
      </c>
      <c r="Y288" s="36">
        <f t="shared" si="70"/>
        <v>29.15925</v>
      </c>
      <c r="Z288" s="36">
        <f t="shared" si="71"/>
        <v>70.400319999999994</v>
      </c>
      <c r="AA288" s="36">
        <f t="shared" si="72"/>
        <v>157.90620000000001</v>
      </c>
      <c r="AB288" s="36">
        <f t="shared" si="73"/>
        <v>13.574174999999999</v>
      </c>
      <c r="AC288" s="36">
        <f t="shared" si="74"/>
        <v>4292.4480000000003</v>
      </c>
      <c r="AD288" s="36">
        <f t="shared" si="75"/>
        <v>1.500972</v>
      </c>
      <c r="AE288" s="36">
        <f t="shared" si="76"/>
        <v>2105.3520000000003</v>
      </c>
      <c r="AF288" s="36">
        <f t="shared" si="77"/>
        <v>676.59199999999998</v>
      </c>
      <c r="AG288" s="36">
        <f t="shared" si="78"/>
        <v>259.75040000000001</v>
      </c>
      <c r="AH288" s="36">
        <f t="shared" si="79"/>
        <v>22.288989999999998</v>
      </c>
      <c r="AI288" s="36">
        <f t="shared" si="80"/>
        <v>2.7981449999999999</v>
      </c>
      <c r="AJ288" s="36">
        <f t="shared" si="81"/>
        <v>333.9837</v>
      </c>
      <c r="AK288" s="36">
        <f t="shared" si="82"/>
        <v>12.867310000000002</v>
      </c>
      <c r="AL288" s="83">
        <f t="shared" si="83"/>
        <v>2889.61</v>
      </c>
      <c r="AM288" s="84">
        <f t="shared" si="84"/>
        <v>15167.949752000002</v>
      </c>
    </row>
    <row r="289" spans="1:43" x14ac:dyDescent="0.2">
      <c r="A289" s="43" t="s">
        <v>280</v>
      </c>
      <c r="B289" s="44">
        <v>136</v>
      </c>
      <c r="C289" s="44">
        <v>137</v>
      </c>
      <c r="D289" s="45" t="s">
        <v>441</v>
      </c>
      <c r="E289" s="45" t="s">
        <v>77</v>
      </c>
      <c r="F289" s="36">
        <v>990048</v>
      </c>
      <c r="G289" s="22">
        <v>8870</v>
      </c>
      <c r="H289" s="22">
        <v>97.3</v>
      </c>
      <c r="I289" s="22">
        <v>31.5</v>
      </c>
      <c r="J289" s="22">
        <v>75.900000000000006</v>
      </c>
      <c r="K289" s="22">
        <v>174.5</v>
      </c>
      <c r="L289" s="22">
        <v>15.35</v>
      </c>
      <c r="M289" s="22">
        <v>6010</v>
      </c>
      <c r="N289" s="22">
        <v>1.44</v>
      </c>
      <c r="O289" s="22">
        <v>946</v>
      </c>
      <c r="P289" s="22">
        <v>2500</v>
      </c>
      <c r="Q289" s="22">
        <v>829</v>
      </c>
      <c r="R289" s="22">
        <v>286</v>
      </c>
      <c r="S289" s="22">
        <v>24</v>
      </c>
      <c r="T289" s="22">
        <v>2.97</v>
      </c>
      <c r="U289" s="22">
        <v>333</v>
      </c>
      <c r="V289" s="22">
        <v>13.6</v>
      </c>
      <c r="W289" s="36">
        <f t="shared" si="68"/>
        <v>10895.907999999999</v>
      </c>
      <c r="X289" s="36">
        <f t="shared" si="69"/>
        <v>111.67120999999999</v>
      </c>
      <c r="Y289" s="36">
        <f t="shared" si="70"/>
        <v>36.020249999999997</v>
      </c>
      <c r="Z289" s="36">
        <f t="shared" si="71"/>
        <v>87.884609999999995</v>
      </c>
      <c r="AA289" s="36">
        <f t="shared" si="72"/>
        <v>201.12870000000001</v>
      </c>
      <c r="AB289" s="36">
        <f t="shared" si="73"/>
        <v>17.583424999999998</v>
      </c>
      <c r="AC289" s="36">
        <f t="shared" si="74"/>
        <v>7048.5280000000002</v>
      </c>
      <c r="AD289" s="36">
        <f t="shared" si="75"/>
        <v>1.637424</v>
      </c>
      <c r="AE289" s="36">
        <f t="shared" si="76"/>
        <v>2916.0000000000005</v>
      </c>
      <c r="AF289" s="36">
        <f t="shared" si="77"/>
        <v>1001.5978</v>
      </c>
      <c r="AG289" s="36">
        <f t="shared" si="78"/>
        <v>331.6456</v>
      </c>
      <c r="AH289" s="36">
        <f t="shared" si="79"/>
        <v>28.2288</v>
      </c>
      <c r="AI289" s="36">
        <f t="shared" si="80"/>
        <v>3.3920369999999997</v>
      </c>
      <c r="AJ289" s="36">
        <f t="shared" si="81"/>
        <v>422.87670000000003</v>
      </c>
      <c r="AK289" s="36">
        <f t="shared" si="82"/>
        <v>15.486320000000001</v>
      </c>
      <c r="AL289" s="83">
        <f t="shared" si="83"/>
        <v>1353.2530000000002</v>
      </c>
      <c r="AM289" s="84">
        <f t="shared" si="84"/>
        <v>23119.588876000002</v>
      </c>
    </row>
    <row r="290" spans="1:43" x14ac:dyDescent="0.2">
      <c r="A290" s="43" t="s">
        <v>280</v>
      </c>
      <c r="B290" s="44">
        <v>137</v>
      </c>
      <c r="C290" s="44">
        <v>138</v>
      </c>
      <c r="D290" s="45" t="s">
        <v>442</v>
      </c>
      <c r="E290" s="45" t="s">
        <v>77</v>
      </c>
      <c r="F290" s="36">
        <v>990048</v>
      </c>
      <c r="G290" s="22">
        <v>5480</v>
      </c>
      <c r="H290" s="22">
        <v>88.7</v>
      </c>
      <c r="I290" s="22">
        <v>30.1</v>
      </c>
      <c r="J290" s="22">
        <v>61.7</v>
      </c>
      <c r="K290" s="22">
        <v>145.5</v>
      </c>
      <c r="L290" s="22">
        <v>14.8</v>
      </c>
      <c r="M290" s="22">
        <v>3100</v>
      </c>
      <c r="N290" s="22">
        <v>1.56</v>
      </c>
      <c r="O290" s="22">
        <v>1690</v>
      </c>
      <c r="P290" s="22">
        <v>1840</v>
      </c>
      <c r="Q290" s="22">
        <v>554</v>
      </c>
      <c r="R290" s="22">
        <v>229</v>
      </c>
      <c r="S290" s="22">
        <v>20.100000000000001</v>
      </c>
      <c r="T290" s="22">
        <v>3.13</v>
      </c>
      <c r="U290" s="22">
        <v>330</v>
      </c>
      <c r="V290" s="22">
        <v>13.35</v>
      </c>
      <c r="W290" s="36">
        <f t="shared" si="68"/>
        <v>6731.6319999999996</v>
      </c>
      <c r="X290" s="36">
        <f t="shared" si="69"/>
        <v>101.80099</v>
      </c>
      <c r="Y290" s="36">
        <f t="shared" si="70"/>
        <v>34.419350000000001</v>
      </c>
      <c r="Z290" s="36">
        <f t="shared" si="71"/>
        <v>71.442430000000002</v>
      </c>
      <c r="AA290" s="36">
        <f t="shared" si="72"/>
        <v>167.70330000000001</v>
      </c>
      <c r="AB290" s="36">
        <f t="shared" si="73"/>
        <v>16.953400000000002</v>
      </c>
      <c r="AC290" s="36">
        <f t="shared" si="74"/>
        <v>3635.6800000000003</v>
      </c>
      <c r="AD290" s="36">
        <f t="shared" si="75"/>
        <v>1.773876</v>
      </c>
      <c r="AE290" s="36">
        <f t="shared" si="76"/>
        <v>2146.1760000000004</v>
      </c>
      <c r="AF290" s="36">
        <f t="shared" si="77"/>
        <v>669.34280000000001</v>
      </c>
      <c r="AG290" s="36">
        <f t="shared" si="78"/>
        <v>265.54840000000002</v>
      </c>
      <c r="AH290" s="36">
        <f t="shared" si="79"/>
        <v>23.64162</v>
      </c>
      <c r="AI290" s="36">
        <f t="shared" si="80"/>
        <v>3.5747729999999995</v>
      </c>
      <c r="AJ290" s="36">
        <f t="shared" si="81"/>
        <v>419.06700000000001</v>
      </c>
      <c r="AK290" s="36">
        <f t="shared" si="82"/>
        <v>15.201645000000001</v>
      </c>
      <c r="AL290" s="83">
        <f t="shared" si="83"/>
        <v>2417.5450000000001</v>
      </c>
      <c r="AM290" s="84">
        <f t="shared" si="84"/>
        <v>14303.957583999998</v>
      </c>
    </row>
    <row r="291" spans="1:43" x14ac:dyDescent="0.2">
      <c r="A291" s="43" t="s">
        <v>280</v>
      </c>
      <c r="B291" s="44">
        <v>138</v>
      </c>
      <c r="C291" s="44">
        <v>139</v>
      </c>
      <c r="D291" s="45" t="s">
        <v>443</v>
      </c>
      <c r="E291" s="45" t="s">
        <v>77</v>
      </c>
      <c r="F291" s="36">
        <v>990048</v>
      </c>
      <c r="G291" s="22">
        <v>4810</v>
      </c>
      <c r="H291" s="22">
        <v>46.9</v>
      </c>
      <c r="I291" s="22">
        <v>20.2</v>
      </c>
      <c r="J291" s="22">
        <v>36.4</v>
      </c>
      <c r="K291" s="22">
        <v>77.400000000000006</v>
      </c>
      <c r="L291" s="22">
        <v>8.64</v>
      </c>
      <c r="M291" s="22">
        <v>2920</v>
      </c>
      <c r="N291" s="22">
        <v>1.82</v>
      </c>
      <c r="O291" s="22">
        <v>2120</v>
      </c>
      <c r="P291" s="22">
        <v>1420</v>
      </c>
      <c r="Q291" s="22">
        <v>466</v>
      </c>
      <c r="R291" s="22">
        <v>142</v>
      </c>
      <c r="S291" s="22">
        <v>11</v>
      </c>
      <c r="T291" s="22">
        <v>2.44</v>
      </c>
      <c r="U291" s="22">
        <v>191.5</v>
      </c>
      <c r="V291" s="22">
        <v>13.1</v>
      </c>
      <c r="W291" s="36">
        <f t="shared" si="68"/>
        <v>5908.6039999999994</v>
      </c>
      <c r="X291" s="36">
        <f t="shared" si="69"/>
        <v>53.827129999999997</v>
      </c>
      <c r="Y291" s="36">
        <f t="shared" si="70"/>
        <v>23.098699999999997</v>
      </c>
      <c r="Z291" s="36">
        <f t="shared" si="71"/>
        <v>42.147559999999999</v>
      </c>
      <c r="AA291" s="36">
        <f t="shared" si="72"/>
        <v>89.211240000000018</v>
      </c>
      <c r="AB291" s="36">
        <f t="shared" si="73"/>
        <v>9.897120000000001</v>
      </c>
      <c r="AC291" s="36">
        <f t="shared" si="74"/>
        <v>3424.576</v>
      </c>
      <c r="AD291" s="36">
        <f t="shared" si="75"/>
        <v>2.0695220000000001</v>
      </c>
      <c r="AE291" s="36">
        <f t="shared" si="76"/>
        <v>1656.2880000000002</v>
      </c>
      <c r="AF291" s="36">
        <f t="shared" si="77"/>
        <v>563.02120000000002</v>
      </c>
      <c r="AG291" s="36">
        <f t="shared" si="78"/>
        <v>164.66319999999999</v>
      </c>
      <c r="AH291" s="36">
        <f t="shared" si="79"/>
        <v>12.938199999999998</v>
      </c>
      <c r="AI291" s="36">
        <f t="shared" si="80"/>
        <v>2.7867239999999995</v>
      </c>
      <c r="AJ291" s="36">
        <f t="shared" si="81"/>
        <v>243.18585000000002</v>
      </c>
      <c r="AK291" s="36">
        <f t="shared" si="82"/>
        <v>14.916970000000001</v>
      </c>
      <c r="AL291" s="83">
        <f t="shared" si="83"/>
        <v>3032.6600000000003</v>
      </c>
      <c r="AM291" s="84">
        <f t="shared" si="84"/>
        <v>12211.231415999999</v>
      </c>
    </row>
    <row r="292" spans="1:43" x14ac:dyDescent="0.2">
      <c r="A292" s="43" t="s">
        <v>280</v>
      </c>
      <c r="B292" s="44">
        <v>139</v>
      </c>
      <c r="C292" s="44">
        <v>140</v>
      </c>
      <c r="D292" s="45" t="s">
        <v>445</v>
      </c>
      <c r="E292" s="45" t="s">
        <v>77</v>
      </c>
      <c r="F292" s="36">
        <v>990048</v>
      </c>
      <c r="G292" s="22">
        <v>5090</v>
      </c>
      <c r="H292" s="22">
        <v>27.8</v>
      </c>
      <c r="I292" s="22">
        <v>13.2</v>
      </c>
      <c r="J292" s="22">
        <v>23.7</v>
      </c>
      <c r="K292" s="22">
        <v>47.9</v>
      </c>
      <c r="L292" s="22">
        <v>4.99</v>
      </c>
      <c r="M292" s="22">
        <v>3250</v>
      </c>
      <c r="N292" s="22">
        <v>1.66</v>
      </c>
      <c r="O292" s="22">
        <v>1785</v>
      </c>
      <c r="P292" s="22">
        <v>1340</v>
      </c>
      <c r="Q292" s="22">
        <v>463</v>
      </c>
      <c r="R292" s="22">
        <v>112</v>
      </c>
      <c r="S292" s="22">
        <v>7.27</v>
      </c>
      <c r="T292" s="22">
        <v>1.7</v>
      </c>
      <c r="U292" s="22">
        <v>118</v>
      </c>
      <c r="V292" s="22">
        <v>11.85</v>
      </c>
      <c r="W292" s="36">
        <f t="shared" si="68"/>
        <v>6252.5559999999996</v>
      </c>
      <c r="X292" s="36">
        <f t="shared" si="69"/>
        <v>31.90606</v>
      </c>
      <c r="Y292" s="36">
        <f t="shared" si="70"/>
        <v>15.094199999999999</v>
      </c>
      <c r="Z292" s="36">
        <f t="shared" si="71"/>
        <v>27.442229999999999</v>
      </c>
      <c r="AA292" s="36">
        <f t="shared" si="72"/>
        <v>55.209540000000004</v>
      </c>
      <c r="AB292" s="36">
        <f t="shared" si="73"/>
        <v>5.7160450000000003</v>
      </c>
      <c r="AC292" s="36">
        <f t="shared" si="74"/>
        <v>3811.6000000000004</v>
      </c>
      <c r="AD292" s="36">
        <f t="shared" si="75"/>
        <v>1.887586</v>
      </c>
      <c r="AE292" s="36">
        <f t="shared" si="76"/>
        <v>1562.9760000000001</v>
      </c>
      <c r="AF292" s="36">
        <f t="shared" si="77"/>
        <v>559.39659999999992</v>
      </c>
      <c r="AG292" s="36">
        <f t="shared" si="78"/>
        <v>129.87520000000001</v>
      </c>
      <c r="AH292" s="36">
        <f t="shared" si="79"/>
        <v>8.5509739999999983</v>
      </c>
      <c r="AI292" s="36">
        <f t="shared" si="80"/>
        <v>1.9415699999999998</v>
      </c>
      <c r="AJ292" s="36">
        <f t="shared" si="81"/>
        <v>149.84819999999999</v>
      </c>
      <c r="AK292" s="36">
        <f t="shared" si="82"/>
        <v>13.493595000000001</v>
      </c>
      <c r="AL292" s="83">
        <f t="shared" si="83"/>
        <v>2553.4425000000001</v>
      </c>
      <c r="AM292" s="84">
        <f t="shared" si="84"/>
        <v>12627.493800000002</v>
      </c>
    </row>
    <row r="293" spans="1:43" x14ac:dyDescent="0.2">
      <c r="A293" s="43" t="s">
        <v>280</v>
      </c>
      <c r="B293" s="44">
        <v>140</v>
      </c>
      <c r="C293" s="44">
        <v>141</v>
      </c>
      <c r="D293" s="45" t="s">
        <v>446</v>
      </c>
      <c r="E293" s="45" t="s">
        <v>77</v>
      </c>
      <c r="F293" s="36">
        <v>990049</v>
      </c>
      <c r="G293" s="22">
        <v>7020</v>
      </c>
      <c r="H293" s="22">
        <v>37</v>
      </c>
      <c r="I293" s="22">
        <v>16.899999999999999</v>
      </c>
      <c r="J293" s="22">
        <v>31.7</v>
      </c>
      <c r="K293" s="22">
        <v>64.2</v>
      </c>
      <c r="L293" s="22">
        <v>6.51</v>
      </c>
      <c r="M293" s="22">
        <v>4810</v>
      </c>
      <c r="N293" s="22">
        <v>1.88</v>
      </c>
      <c r="O293" s="22">
        <v>1115</v>
      </c>
      <c r="P293" s="22">
        <v>1760</v>
      </c>
      <c r="Q293" s="22">
        <v>630</v>
      </c>
      <c r="R293" s="22">
        <v>149</v>
      </c>
      <c r="S293" s="22">
        <v>9.74</v>
      </c>
      <c r="T293" s="22">
        <v>2.17</v>
      </c>
      <c r="U293" s="22">
        <v>160</v>
      </c>
      <c r="V293" s="22">
        <v>13.85</v>
      </c>
      <c r="W293" s="36">
        <f t="shared" si="68"/>
        <v>8623.3680000000004</v>
      </c>
      <c r="X293" s="36">
        <f t="shared" si="69"/>
        <v>42.4649</v>
      </c>
      <c r="Y293" s="36">
        <f t="shared" si="70"/>
        <v>19.325149999999997</v>
      </c>
      <c r="Z293" s="36">
        <f t="shared" si="71"/>
        <v>36.70543</v>
      </c>
      <c r="AA293" s="36">
        <f t="shared" si="72"/>
        <v>73.996920000000003</v>
      </c>
      <c r="AB293" s="36">
        <f t="shared" si="73"/>
        <v>7.4572049999999992</v>
      </c>
      <c r="AC293" s="36">
        <f t="shared" si="74"/>
        <v>5641.1680000000006</v>
      </c>
      <c r="AD293" s="36">
        <f t="shared" si="75"/>
        <v>2.1377479999999998</v>
      </c>
      <c r="AE293" s="36">
        <f t="shared" si="76"/>
        <v>2052.864</v>
      </c>
      <c r="AF293" s="36">
        <f t="shared" si="77"/>
        <v>761.16599999999994</v>
      </c>
      <c r="AG293" s="36">
        <f t="shared" si="78"/>
        <v>172.78039999999999</v>
      </c>
      <c r="AH293" s="36">
        <f t="shared" si="79"/>
        <v>11.456187999999999</v>
      </c>
      <c r="AI293" s="36">
        <f t="shared" si="80"/>
        <v>2.4783569999999995</v>
      </c>
      <c r="AJ293" s="36">
        <f t="shared" si="81"/>
        <v>203.184</v>
      </c>
      <c r="AK293" s="36">
        <f t="shared" si="82"/>
        <v>15.770995000000001</v>
      </c>
      <c r="AL293" s="83">
        <f t="shared" si="83"/>
        <v>1595.0075000000002</v>
      </c>
      <c r="AM293" s="84">
        <f t="shared" si="84"/>
        <v>17666.323293000001</v>
      </c>
    </row>
    <row r="294" spans="1:43" x14ac:dyDescent="0.2">
      <c r="A294" s="43" t="s">
        <v>280</v>
      </c>
      <c r="B294" s="44">
        <v>141</v>
      </c>
      <c r="C294" s="44">
        <v>142</v>
      </c>
      <c r="D294" s="45" t="s">
        <v>448</v>
      </c>
      <c r="E294" s="45" t="s">
        <v>77</v>
      </c>
      <c r="F294" s="36">
        <v>990049</v>
      </c>
      <c r="G294" s="22">
        <v>7000</v>
      </c>
      <c r="H294" s="22">
        <v>45.9</v>
      </c>
      <c r="I294" s="22">
        <v>18.649999999999999</v>
      </c>
      <c r="J294" s="22">
        <v>37.700000000000003</v>
      </c>
      <c r="K294" s="22">
        <v>79.099999999999994</v>
      </c>
      <c r="L294" s="22">
        <v>7.97</v>
      </c>
      <c r="M294" s="22">
        <v>4630</v>
      </c>
      <c r="N294" s="22">
        <v>1.54</v>
      </c>
      <c r="O294" s="22">
        <v>1190</v>
      </c>
      <c r="P294" s="22">
        <v>1780</v>
      </c>
      <c r="Q294" s="22">
        <v>610</v>
      </c>
      <c r="R294" s="22">
        <v>159.5</v>
      </c>
      <c r="S294" s="22">
        <v>11.4</v>
      </c>
      <c r="T294" s="22">
        <v>2.23</v>
      </c>
      <c r="U294" s="22">
        <v>182.5</v>
      </c>
      <c r="V294" s="22">
        <v>12.45</v>
      </c>
      <c r="W294" s="36">
        <f t="shared" si="68"/>
        <v>8598.7999999999993</v>
      </c>
      <c r="X294" s="36">
        <f t="shared" si="69"/>
        <v>52.679429999999996</v>
      </c>
      <c r="Y294" s="36">
        <f t="shared" si="70"/>
        <v>21.326274999999999</v>
      </c>
      <c r="Z294" s="36">
        <f t="shared" si="71"/>
        <v>43.652830000000002</v>
      </c>
      <c r="AA294" s="36">
        <f t="shared" si="72"/>
        <v>91.170659999999998</v>
      </c>
      <c r="AB294" s="36">
        <f t="shared" si="73"/>
        <v>9.1296349999999986</v>
      </c>
      <c r="AC294" s="36">
        <f t="shared" si="74"/>
        <v>5430.0640000000003</v>
      </c>
      <c r="AD294" s="36">
        <f t="shared" si="75"/>
        <v>1.751134</v>
      </c>
      <c r="AE294" s="36">
        <f t="shared" si="76"/>
        <v>2076.192</v>
      </c>
      <c r="AF294" s="36">
        <f t="shared" si="77"/>
        <v>737.00199999999995</v>
      </c>
      <c r="AG294" s="36">
        <f t="shared" si="78"/>
        <v>184.9562</v>
      </c>
      <c r="AH294" s="36">
        <f t="shared" si="79"/>
        <v>13.408679999999999</v>
      </c>
      <c r="AI294" s="36">
        <f t="shared" si="80"/>
        <v>2.5468829999999998</v>
      </c>
      <c r="AJ294" s="36">
        <f t="shared" si="81"/>
        <v>231.75675000000001</v>
      </c>
      <c r="AK294" s="36">
        <f t="shared" si="82"/>
        <v>14.176815</v>
      </c>
      <c r="AL294" s="83">
        <f t="shared" si="83"/>
        <v>1702.2950000000001</v>
      </c>
      <c r="AM294" s="84">
        <f t="shared" si="84"/>
        <v>17508.613291999998</v>
      </c>
    </row>
    <row r="295" spans="1:43" x14ac:dyDescent="0.2">
      <c r="A295" s="43" t="s">
        <v>280</v>
      </c>
      <c r="B295" s="44">
        <v>142</v>
      </c>
      <c r="C295" s="44">
        <v>143</v>
      </c>
      <c r="D295" s="45" t="s">
        <v>449</v>
      </c>
      <c r="E295" s="45" t="s">
        <v>77</v>
      </c>
      <c r="F295" s="36">
        <v>990049</v>
      </c>
      <c r="G295" s="22">
        <v>5370</v>
      </c>
      <c r="H295" s="22">
        <v>35.799999999999997</v>
      </c>
      <c r="I295" s="22">
        <v>14.85</v>
      </c>
      <c r="J295" s="22">
        <v>28.9</v>
      </c>
      <c r="K295" s="22">
        <v>61.4</v>
      </c>
      <c r="L295" s="22">
        <v>6.32</v>
      </c>
      <c r="M295" s="22">
        <v>3680</v>
      </c>
      <c r="N295" s="22">
        <v>1.4</v>
      </c>
      <c r="O295" s="22">
        <v>955</v>
      </c>
      <c r="P295" s="22">
        <v>1360</v>
      </c>
      <c r="Q295" s="22">
        <v>469</v>
      </c>
      <c r="R295" s="22">
        <v>127</v>
      </c>
      <c r="S295" s="22">
        <v>8.66</v>
      </c>
      <c r="T295" s="22">
        <v>1.92</v>
      </c>
      <c r="U295" s="22">
        <v>145</v>
      </c>
      <c r="V295" s="22">
        <v>11.05</v>
      </c>
      <c r="W295" s="36">
        <f t="shared" si="68"/>
        <v>6596.5079999999998</v>
      </c>
      <c r="X295" s="36">
        <f t="shared" si="69"/>
        <v>41.087659999999993</v>
      </c>
      <c r="Y295" s="36">
        <f t="shared" si="70"/>
        <v>16.980974999999997</v>
      </c>
      <c r="Z295" s="36">
        <f t="shared" si="71"/>
        <v>33.463309999999993</v>
      </c>
      <c r="AA295" s="36">
        <f t="shared" si="72"/>
        <v>70.76964000000001</v>
      </c>
      <c r="AB295" s="36">
        <f t="shared" si="73"/>
        <v>7.23956</v>
      </c>
      <c r="AC295" s="36">
        <f t="shared" si="74"/>
        <v>4315.9040000000005</v>
      </c>
      <c r="AD295" s="36">
        <f t="shared" si="75"/>
        <v>1.5919399999999999</v>
      </c>
      <c r="AE295" s="36">
        <f t="shared" si="76"/>
        <v>1586.3040000000001</v>
      </c>
      <c r="AF295" s="36">
        <f t="shared" si="77"/>
        <v>566.64580000000001</v>
      </c>
      <c r="AG295" s="36">
        <f t="shared" si="78"/>
        <v>147.26919999999998</v>
      </c>
      <c r="AH295" s="36">
        <f t="shared" si="79"/>
        <v>10.185891999999999</v>
      </c>
      <c r="AI295" s="36">
        <f t="shared" si="80"/>
        <v>2.1928319999999997</v>
      </c>
      <c r="AJ295" s="36">
        <f t="shared" si="81"/>
        <v>184.13550000000001</v>
      </c>
      <c r="AK295" s="36">
        <f t="shared" si="82"/>
        <v>12.582635000000002</v>
      </c>
      <c r="AL295" s="83">
        <f t="shared" si="83"/>
        <v>1366.1275000000001</v>
      </c>
      <c r="AM295" s="84">
        <f t="shared" si="84"/>
        <v>13592.860944000004</v>
      </c>
    </row>
    <row r="296" spans="1:43" x14ac:dyDescent="0.2">
      <c r="A296" s="43" t="s">
        <v>280</v>
      </c>
      <c r="B296" s="44">
        <v>143</v>
      </c>
      <c r="C296" s="44">
        <v>144</v>
      </c>
      <c r="D296" s="45" t="s">
        <v>451</v>
      </c>
      <c r="E296" s="45" t="s">
        <v>77</v>
      </c>
      <c r="F296" s="36">
        <v>990049</v>
      </c>
      <c r="G296" s="22">
        <v>8100</v>
      </c>
      <c r="H296" s="22">
        <v>41</v>
      </c>
      <c r="I296" s="22">
        <v>17.45</v>
      </c>
      <c r="J296" s="22">
        <v>32.200000000000003</v>
      </c>
      <c r="K296" s="22">
        <v>68.3</v>
      </c>
      <c r="L296" s="22">
        <v>6.82</v>
      </c>
      <c r="M296" s="22">
        <v>6080</v>
      </c>
      <c r="N296" s="22">
        <v>1.61</v>
      </c>
      <c r="O296" s="22">
        <v>1350</v>
      </c>
      <c r="P296" s="22">
        <v>1775</v>
      </c>
      <c r="Q296" s="22">
        <v>666</v>
      </c>
      <c r="R296" s="22">
        <v>146</v>
      </c>
      <c r="S296" s="22">
        <v>10.65</v>
      </c>
      <c r="T296" s="22">
        <v>2.0299999999999998</v>
      </c>
      <c r="U296" s="22">
        <v>160.5</v>
      </c>
      <c r="V296" s="22">
        <v>12.5</v>
      </c>
      <c r="W296" s="36">
        <f t="shared" si="68"/>
        <v>9950.0399999999991</v>
      </c>
      <c r="X296" s="36">
        <f t="shared" si="69"/>
        <v>47.055699999999995</v>
      </c>
      <c r="Y296" s="36">
        <f t="shared" si="70"/>
        <v>19.954075</v>
      </c>
      <c r="Z296" s="36">
        <f t="shared" si="71"/>
        <v>37.284379999999999</v>
      </c>
      <c r="AA296" s="36">
        <f t="shared" si="72"/>
        <v>78.722580000000008</v>
      </c>
      <c r="AB296" s="36">
        <f t="shared" si="73"/>
        <v>7.8123100000000001</v>
      </c>
      <c r="AC296" s="36">
        <f t="shared" si="74"/>
        <v>7130.6240000000007</v>
      </c>
      <c r="AD296" s="36">
        <f t="shared" si="75"/>
        <v>1.8307310000000001</v>
      </c>
      <c r="AE296" s="36">
        <f t="shared" si="76"/>
        <v>2070.36</v>
      </c>
      <c r="AF296" s="36">
        <f t="shared" si="77"/>
        <v>804.66120000000001</v>
      </c>
      <c r="AG296" s="36">
        <f t="shared" si="78"/>
        <v>169.30160000000001</v>
      </c>
      <c r="AH296" s="36">
        <f t="shared" si="79"/>
        <v>12.526529999999999</v>
      </c>
      <c r="AI296" s="36">
        <f t="shared" si="80"/>
        <v>2.3184629999999995</v>
      </c>
      <c r="AJ296" s="36">
        <f t="shared" si="81"/>
        <v>203.81895</v>
      </c>
      <c r="AK296" s="36">
        <f t="shared" si="82"/>
        <v>14.233750000000001</v>
      </c>
      <c r="AL296" s="83">
        <f t="shared" si="83"/>
        <v>1931.1750000000002</v>
      </c>
      <c r="AM296" s="84">
        <f t="shared" si="84"/>
        <v>20550.544268999995</v>
      </c>
    </row>
    <row r="297" spans="1:43" x14ac:dyDescent="0.2">
      <c r="A297" s="43" t="s">
        <v>280</v>
      </c>
      <c r="B297" s="44">
        <v>144</v>
      </c>
      <c r="C297" s="44">
        <v>145</v>
      </c>
      <c r="D297" s="45" t="s">
        <v>452</v>
      </c>
      <c r="E297" s="45" t="s">
        <v>77</v>
      </c>
      <c r="F297" s="36">
        <v>990049</v>
      </c>
      <c r="G297" s="22">
        <v>6200</v>
      </c>
      <c r="H297" s="22">
        <v>71.3</v>
      </c>
      <c r="I297" s="22">
        <v>25.7</v>
      </c>
      <c r="J297" s="22">
        <v>50.8</v>
      </c>
      <c r="K297" s="22">
        <v>114</v>
      </c>
      <c r="L297" s="22">
        <v>12.15</v>
      </c>
      <c r="M297" s="22">
        <v>4280</v>
      </c>
      <c r="N297" s="22">
        <v>1.24</v>
      </c>
      <c r="O297" s="22">
        <v>1525</v>
      </c>
      <c r="P297" s="22">
        <v>1730</v>
      </c>
      <c r="Q297" s="22">
        <v>568</v>
      </c>
      <c r="R297" s="22">
        <v>196.5</v>
      </c>
      <c r="S297" s="22">
        <v>16.5</v>
      </c>
      <c r="T297" s="22">
        <v>2.38</v>
      </c>
      <c r="U297" s="22">
        <v>271</v>
      </c>
      <c r="V297" s="22">
        <v>11.05</v>
      </c>
      <c r="W297" s="36">
        <f t="shared" si="68"/>
        <v>7616.08</v>
      </c>
      <c r="X297" s="36">
        <f t="shared" si="69"/>
        <v>81.831009999999992</v>
      </c>
      <c r="Y297" s="36">
        <f t="shared" si="70"/>
        <v>29.387949999999996</v>
      </c>
      <c r="Z297" s="36">
        <f t="shared" si="71"/>
        <v>58.821319999999993</v>
      </c>
      <c r="AA297" s="36">
        <f t="shared" si="72"/>
        <v>131.3964</v>
      </c>
      <c r="AB297" s="36">
        <f t="shared" si="73"/>
        <v>13.917825000000001</v>
      </c>
      <c r="AC297" s="36">
        <f t="shared" si="74"/>
        <v>5019.5839999999998</v>
      </c>
      <c r="AD297" s="36">
        <f t="shared" si="75"/>
        <v>1.410004</v>
      </c>
      <c r="AE297" s="36">
        <f t="shared" si="76"/>
        <v>2017.8720000000001</v>
      </c>
      <c r="AF297" s="36">
        <f t="shared" si="77"/>
        <v>686.25759999999991</v>
      </c>
      <c r="AG297" s="36">
        <f t="shared" si="78"/>
        <v>227.8614</v>
      </c>
      <c r="AH297" s="36">
        <f t="shared" si="79"/>
        <v>19.407299999999999</v>
      </c>
      <c r="AI297" s="36">
        <f t="shared" si="80"/>
        <v>2.7181979999999997</v>
      </c>
      <c r="AJ297" s="36">
        <f t="shared" si="81"/>
        <v>344.1429</v>
      </c>
      <c r="AK297" s="36">
        <f t="shared" si="82"/>
        <v>12.582635000000002</v>
      </c>
      <c r="AL297" s="83">
        <f t="shared" si="83"/>
        <v>2181.5125000000003</v>
      </c>
      <c r="AM297" s="84">
        <f t="shared" si="84"/>
        <v>16263.270542</v>
      </c>
    </row>
    <row r="298" spans="1:43" x14ac:dyDescent="0.2">
      <c r="A298" s="43" t="s">
        <v>280</v>
      </c>
      <c r="B298" s="44">
        <v>145</v>
      </c>
      <c r="C298" s="44">
        <v>146</v>
      </c>
      <c r="D298" s="45" t="s">
        <v>455</v>
      </c>
      <c r="E298" s="45" t="s">
        <v>77</v>
      </c>
      <c r="F298" s="36">
        <v>990049</v>
      </c>
      <c r="G298" s="22">
        <v>5310</v>
      </c>
      <c r="H298" s="22">
        <v>64.400000000000006</v>
      </c>
      <c r="I298" s="22">
        <v>22</v>
      </c>
      <c r="J298" s="22">
        <v>49.8</v>
      </c>
      <c r="K298" s="22">
        <v>110</v>
      </c>
      <c r="L298" s="22">
        <v>10.85</v>
      </c>
      <c r="M298" s="22">
        <v>3370</v>
      </c>
      <c r="N298" s="22">
        <v>1.1000000000000001</v>
      </c>
      <c r="O298" s="22">
        <v>987</v>
      </c>
      <c r="P298" s="22">
        <v>1670</v>
      </c>
      <c r="Q298" s="22">
        <v>514</v>
      </c>
      <c r="R298" s="22">
        <v>194</v>
      </c>
      <c r="S298" s="22">
        <v>15.25</v>
      </c>
      <c r="T298" s="22">
        <v>2.1800000000000002</v>
      </c>
      <c r="U298" s="22">
        <v>247</v>
      </c>
      <c r="V298" s="22">
        <v>9.94</v>
      </c>
      <c r="W298" s="36">
        <f t="shared" si="68"/>
        <v>6522.8040000000001</v>
      </c>
      <c r="X298" s="36">
        <f t="shared" si="69"/>
        <v>73.911879999999996</v>
      </c>
      <c r="Y298" s="36">
        <f t="shared" si="70"/>
        <v>25.157</v>
      </c>
      <c r="Z298" s="36">
        <f t="shared" si="71"/>
        <v>57.663419999999995</v>
      </c>
      <c r="AA298" s="36">
        <f t="shared" si="72"/>
        <v>126.786</v>
      </c>
      <c r="AB298" s="36">
        <f t="shared" si="73"/>
        <v>12.428674999999998</v>
      </c>
      <c r="AC298" s="36">
        <f t="shared" si="74"/>
        <v>3952.3360000000002</v>
      </c>
      <c r="AD298" s="36">
        <f t="shared" si="75"/>
        <v>1.2508100000000002</v>
      </c>
      <c r="AE298" s="36">
        <f t="shared" si="76"/>
        <v>1947.8880000000001</v>
      </c>
      <c r="AF298" s="36">
        <f t="shared" si="77"/>
        <v>621.01479999999992</v>
      </c>
      <c r="AG298" s="36">
        <f t="shared" si="78"/>
        <v>224.9624</v>
      </c>
      <c r="AH298" s="36">
        <f t="shared" si="79"/>
        <v>17.937049999999999</v>
      </c>
      <c r="AI298" s="36">
        <f t="shared" si="80"/>
        <v>2.4897779999999998</v>
      </c>
      <c r="AJ298" s="36">
        <f t="shared" si="81"/>
        <v>313.6653</v>
      </c>
      <c r="AK298" s="36">
        <f t="shared" si="82"/>
        <v>11.318678</v>
      </c>
      <c r="AL298" s="83">
        <f t="shared" si="83"/>
        <v>1411.9035000000001</v>
      </c>
      <c r="AM298" s="84">
        <f t="shared" si="84"/>
        <v>13911.613791</v>
      </c>
    </row>
    <row r="299" spans="1:43" x14ac:dyDescent="0.2">
      <c r="A299" s="43" t="s">
        <v>280</v>
      </c>
      <c r="B299" s="44">
        <v>146</v>
      </c>
      <c r="C299" s="44">
        <v>147</v>
      </c>
      <c r="D299" s="45" t="s">
        <v>457</v>
      </c>
      <c r="E299" s="45" t="s">
        <v>77</v>
      </c>
      <c r="F299" s="36">
        <v>990049</v>
      </c>
      <c r="G299" s="22">
        <v>4120</v>
      </c>
      <c r="H299" s="22">
        <v>29.5</v>
      </c>
      <c r="I299" s="22">
        <v>13.15</v>
      </c>
      <c r="J299" s="22">
        <v>24.4</v>
      </c>
      <c r="K299" s="22">
        <v>51.7</v>
      </c>
      <c r="L299" s="22">
        <v>5.29</v>
      </c>
      <c r="M299" s="22">
        <v>2630</v>
      </c>
      <c r="N299" s="22">
        <v>1.58</v>
      </c>
      <c r="O299" s="22">
        <v>985</v>
      </c>
      <c r="P299" s="22">
        <v>1125</v>
      </c>
      <c r="Q299" s="22">
        <v>374</v>
      </c>
      <c r="R299" s="22">
        <v>105</v>
      </c>
      <c r="S299" s="22">
        <v>7.25</v>
      </c>
      <c r="T299" s="22">
        <v>1.74</v>
      </c>
      <c r="U299" s="22">
        <v>125</v>
      </c>
      <c r="V299" s="22">
        <v>10.45</v>
      </c>
      <c r="W299" s="36">
        <f t="shared" si="68"/>
        <v>5061.0079999999998</v>
      </c>
      <c r="X299" s="36">
        <f t="shared" si="69"/>
        <v>33.857149999999997</v>
      </c>
      <c r="Y299" s="36">
        <f t="shared" si="70"/>
        <v>15.037025</v>
      </c>
      <c r="Z299" s="36">
        <f t="shared" si="71"/>
        <v>28.252759999999995</v>
      </c>
      <c r="AA299" s="36">
        <f t="shared" si="72"/>
        <v>59.589420000000004</v>
      </c>
      <c r="AB299" s="36">
        <f t="shared" si="73"/>
        <v>6.0596949999999996</v>
      </c>
      <c r="AC299" s="36">
        <f t="shared" si="74"/>
        <v>3084.4640000000004</v>
      </c>
      <c r="AD299" s="36">
        <f t="shared" si="75"/>
        <v>1.796618</v>
      </c>
      <c r="AE299" s="36">
        <f t="shared" si="76"/>
        <v>1312.2</v>
      </c>
      <c r="AF299" s="36">
        <f t="shared" si="77"/>
        <v>451.86679999999996</v>
      </c>
      <c r="AG299" s="36">
        <f t="shared" si="78"/>
        <v>121.758</v>
      </c>
      <c r="AH299" s="36">
        <f t="shared" si="79"/>
        <v>8.52745</v>
      </c>
      <c r="AI299" s="36">
        <f t="shared" si="80"/>
        <v>1.9872539999999999</v>
      </c>
      <c r="AJ299" s="36">
        <f t="shared" si="81"/>
        <v>158.73750000000001</v>
      </c>
      <c r="AK299" s="36">
        <f t="shared" si="82"/>
        <v>11.899414999999999</v>
      </c>
      <c r="AL299" s="83">
        <f t="shared" si="83"/>
        <v>1409.0425</v>
      </c>
      <c r="AM299" s="84">
        <f t="shared" si="84"/>
        <v>10357.041087</v>
      </c>
    </row>
    <row r="300" spans="1:43" x14ac:dyDescent="0.2">
      <c r="A300" s="43" t="s">
        <v>280</v>
      </c>
      <c r="B300" s="44">
        <v>147</v>
      </c>
      <c r="C300" s="44">
        <v>147.69999999999999</v>
      </c>
      <c r="D300" s="45" t="s">
        <v>458</v>
      </c>
      <c r="E300" s="45" t="s">
        <v>77</v>
      </c>
      <c r="F300" s="36">
        <v>990049</v>
      </c>
      <c r="G300" s="22">
        <v>1945</v>
      </c>
      <c r="H300" s="22">
        <v>30.9</v>
      </c>
      <c r="I300" s="22">
        <v>11.2</v>
      </c>
      <c r="J300" s="22">
        <v>21</v>
      </c>
      <c r="K300" s="22">
        <v>48.9</v>
      </c>
      <c r="L300" s="22">
        <v>5.57</v>
      </c>
      <c r="M300" s="22">
        <v>1205</v>
      </c>
      <c r="N300" s="22">
        <v>0.69</v>
      </c>
      <c r="O300" s="22">
        <v>476</v>
      </c>
      <c r="P300" s="22">
        <v>622</v>
      </c>
      <c r="Q300" s="22">
        <v>189</v>
      </c>
      <c r="R300" s="22">
        <v>79.400000000000006</v>
      </c>
      <c r="S300" s="22">
        <v>6.79</v>
      </c>
      <c r="T300" s="22">
        <v>1.29</v>
      </c>
      <c r="U300" s="22">
        <v>125</v>
      </c>
      <c r="V300" s="22">
        <v>5.77</v>
      </c>
      <c r="W300" s="36">
        <f t="shared" si="68"/>
        <v>2389.2379999999998</v>
      </c>
      <c r="X300" s="36">
        <f t="shared" si="69"/>
        <v>35.463929999999998</v>
      </c>
      <c r="Y300" s="36">
        <f t="shared" si="70"/>
        <v>12.807199999999998</v>
      </c>
      <c r="Z300" s="36">
        <f t="shared" si="71"/>
        <v>24.315899999999999</v>
      </c>
      <c r="AA300" s="36">
        <f t="shared" si="72"/>
        <v>56.362140000000004</v>
      </c>
      <c r="AB300" s="36">
        <f t="shared" si="73"/>
        <v>6.3804350000000003</v>
      </c>
      <c r="AC300" s="36">
        <f t="shared" si="74"/>
        <v>1413.2240000000002</v>
      </c>
      <c r="AD300" s="36">
        <f t="shared" si="75"/>
        <v>0.78459899999999994</v>
      </c>
      <c r="AE300" s="36">
        <f t="shared" si="76"/>
        <v>725.50080000000003</v>
      </c>
      <c r="AF300" s="36">
        <f t="shared" si="77"/>
        <v>228.34979999999999</v>
      </c>
      <c r="AG300" s="36">
        <f t="shared" si="78"/>
        <v>92.072240000000008</v>
      </c>
      <c r="AH300" s="36">
        <f t="shared" si="79"/>
        <v>7.9863979999999994</v>
      </c>
      <c r="AI300" s="36">
        <f t="shared" si="80"/>
        <v>1.473309</v>
      </c>
      <c r="AJ300" s="36">
        <f t="shared" si="81"/>
        <v>158.73750000000001</v>
      </c>
      <c r="AK300" s="36">
        <f t="shared" si="82"/>
        <v>6.5702989999999994</v>
      </c>
      <c r="AL300" s="83">
        <f t="shared" si="83"/>
        <v>680.91800000000001</v>
      </c>
      <c r="AM300" s="84">
        <f t="shared" si="84"/>
        <v>5159.2665500000012</v>
      </c>
      <c r="AN300" s="57"/>
      <c r="AO300" s="57"/>
      <c r="AP300" s="57"/>
      <c r="AQ300" s="57"/>
    </row>
    <row r="301" spans="1:43" x14ac:dyDescent="0.2">
      <c r="A301" s="65" t="s">
        <v>459</v>
      </c>
      <c r="B301" s="66">
        <v>0</v>
      </c>
      <c r="C301" s="66">
        <v>1</v>
      </c>
      <c r="D301" s="67" t="s">
        <v>460</v>
      </c>
      <c r="E301" s="67" t="s">
        <v>77</v>
      </c>
      <c r="F301" s="68">
        <v>990050</v>
      </c>
      <c r="G301" s="69">
        <v>6000</v>
      </c>
      <c r="H301" s="69">
        <v>48.9</v>
      </c>
      <c r="I301" s="69">
        <v>17</v>
      </c>
      <c r="J301" s="69">
        <v>36.4</v>
      </c>
      <c r="K301" s="69">
        <v>90</v>
      </c>
      <c r="L301" s="69">
        <v>7.26</v>
      </c>
      <c r="M301" s="69">
        <v>3240</v>
      </c>
      <c r="N301" s="69">
        <v>1.46</v>
      </c>
      <c r="O301" s="69">
        <v>1290</v>
      </c>
      <c r="P301" s="69">
        <v>1420</v>
      </c>
      <c r="Q301" s="69">
        <v>451</v>
      </c>
      <c r="R301" s="69">
        <v>150.5</v>
      </c>
      <c r="S301" s="69">
        <v>10.25</v>
      </c>
      <c r="T301" s="69">
        <v>1.95</v>
      </c>
      <c r="U301" s="69">
        <v>171</v>
      </c>
      <c r="V301" s="69">
        <v>10.3</v>
      </c>
      <c r="W301" s="68">
        <f t="shared" si="68"/>
        <v>7370.4</v>
      </c>
      <c r="X301" s="68">
        <f t="shared" si="69"/>
        <v>56.122529999999998</v>
      </c>
      <c r="Y301" s="68">
        <f t="shared" si="70"/>
        <v>19.439499999999999</v>
      </c>
      <c r="Z301" s="68">
        <f t="shared" si="71"/>
        <v>42.147559999999999</v>
      </c>
      <c r="AA301" s="68">
        <f t="shared" si="72"/>
        <v>103.73400000000001</v>
      </c>
      <c r="AB301" s="68">
        <f t="shared" si="73"/>
        <v>8.3163299999999989</v>
      </c>
      <c r="AC301" s="68">
        <f t="shared" si="74"/>
        <v>3799.8720000000003</v>
      </c>
      <c r="AD301" s="68">
        <f t="shared" si="75"/>
        <v>1.660166</v>
      </c>
      <c r="AE301" s="68">
        <f t="shared" si="76"/>
        <v>1656.2880000000002</v>
      </c>
      <c r="AF301" s="68">
        <f t="shared" si="77"/>
        <v>544.89819999999997</v>
      </c>
      <c r="AG301" s="68">
        <f t="shared" si="78"/>
        <v>174.5198</v>
      </c>
      <c r="AH301" s="68">
        <f t="shared" si="79"/>
        <v>12.056049999999999</v>
      </c>
      <c r="AI301" s="68">
        <f t="shared" si="80"/>
        <v>2.2270949999999998</v>
      </c>
      <c r="AJ301" s="68">
        <f t="shared" si="81"/>
        <v>217.15290000000002</v>
      </c>
      <c r="AK301" s="68">
        <f t="shared" si="82"/>
        <v>11.728610000000002</v>
      </c>
      <c r="AL301" s="85">
        <f t="shared" si="83"/>
        <v>1845.345</v>
      </c>
      <c r="AM301" s="86">
        <f t="shared" si="84"/>
        <v>14020.562741</v>
      </c>
    </row>
    <row r="302" spans="1:43" x14ac:dyDescent="0.2">
      <c r="A302" s="65" t="s">
        <v>459</v>
      </c>
      <c r="B302" s="66">
        <v>1</v>
      </c>
      <c r="C302" s="66">
        <v>2</v>
      </c>
      <c r="D302" s="67" t="s">
        <v>462</v>
      </c>
      <c r="E302" s="67" t="s">
        <v>77</v>
      </c>
      <c r="F302" s="68">
        <v>990050</v>
      </c>
      <c r="G302" s="69">
        <v>2110</v>
      </c>
      <c r="H302" s="69">
        <v>21.9</v>
      </c>
      <c r="I302" s="69">
        <v>8.7799999999999994</v>
      </c>
      <c r="J302" s="69">
        <v>15.95</v>
      </c>
      <c r="K302" s="69">
        <v>37.299999999999997</v>
      </c>
      <c r="L302" s="69">
        <v>3.6</v>
      </c>
      <c r="M302" s="69">
        <v>1335</v>
      </c>
      <c r="N302" s="69">
        <v>1.1599999999999999</v>
      </c>
      <c r="O302" s="69">
        <v>371</v>
      </c>
      <c r="P302" s="69">
        <v>600</v>
      </c>
      <c r="Q302" s="69">
        <v>187.5</v>
      </c>
      <c r="R302" s="69">
        <v>66.900000000000006</v>
      </c>
      <c r="S302" s="69">
        <v>4.3</v>
      </c>
      <c r="T302" s="69">
        <v>1.18</v>
      </c>
      <c r="U302" s="69">
        <v>84.9</v>
      </c>
      <c r="V302" s="69">
        <v>7.5</v>
      </c>
      <c r="W302" s="68">
        <f t="shared" si="68"/>
        <v>2591.924</v>
      </c>
      <c r="X302" s="68">
        <f t="shared" si="69"/>
        <v>25.134629999999998</v>
      </c>
      <c r="Y302" s="68">
        <f t="shared" si="70"/>
        <v>10.039929999999998</v>
      </c>
      <c r="Z302" s="68">
        <f t="shared" si="71"/>
        <v>18.468504999999997</v>
      </c>
      <c r="AA302" s="68">
        <f t="shared" si="72"/>
        <v>42.991979999999998</v>
      </c>
      <c r="AB302" s="68">
        <f t="shared" si="73"/>
        <v>4.1238000000000001</v>
      </c>
      <c r="AC302" s="68">
        <f t="shared" si="74"/>
        <v>1565.6880000000001</v>
      </c>
      <c r="AD302" s="68">
        <f t="shared" si="75"/>
        <v>1.3190359999999999</v>
      </c>
      <c r="AE302" s="68">
        <f t="shared" si="76"/>
        <v>699.84</v>
      </c>
      <c r="AF302" s="68">
        <f t="shared" si="77"/>
        <v>226.53749999999999</v>
      </c>
      <c r="AG302" s="68">
        <f t="shared" si="78"/>
        <v>77.577240000000003</v>
      </c>
      <c r="AH302" s="68">
        <f t="shared" si="79"/>
        <v>5.0576599999999994</v>
      </c>
      <c r="AI302" s="68">
        <f t="shared" si="80"/>
        <v>1.3476779999999997</v>
      </c>
      <c r="AJ302" s="68">
        <f t="shared" si="81"/>
        <v>107.81451000000001</v>
      </c>
      <c r="AK302" s="68">
        <f t="shared" si="82"/>
        <v>8.5402500000000003</v>
      </c>
      <c r="AL302" s="85">
        <f t="shared" si="83"/>
        <v>530.71550000000002</v>
      </c>
      <c r="AM302" s="86">
        <f t="shared" si="84"/>
        <v>5386.4047190000001</v>
      </c>
    </row>
    <row r="303" spans="1:43" x14ac:dyDescent="0.2">
      <c r="A303" s="65" t="s">
        <v>459</v>
      </c>
      <c r="B303" s="66">
        <v>2</v>
      </c>
      <c r="C303" s="66">
        <v>3</v>
      </c>
      <c r="D303" s="67" t="s">
        <v>463</v>
      </c>
      <c r="E303" s="67" t="s">
        <v>77</v>
      </c>
      <c r="F303" s="68">
        <v>990050</v>
      </c>
      <c r="G303" s="69">
        <v>1580</v>
      </c>
      <c r="H303" s="69">
        <v>17.95</v>
      </c>
      <c r="I303" s="69">
        <v>7.71</v>
      </c>
      <c r="J303" s="69">
        <v>10.7</v>
      </c>
      <c r="K303" s="69">
        <v>27.9</v>
      </c>
      <c r="L303" s="69">
        <v>3.02</v>
      </c>
      <c r="M303" s="69">
        <v>1030</v>
      </c>
      <c r="N303" s="69">
        <v>0.98</v>
      </c>
      <c r="O303" s="69">
        <v>217</v>
      </c>
      <c r="P303" s="69">
        <v>433</v>
      </c>
      <c r="Q303" s="69">
        <v>137.5</v>
      </c>
      <c r="R303" s="69">
        <v>48.6</v>
      </c>
      <c r="S303" s="69">
        <v>3.58</v>
      </c>
      <c r="T303" s="69">
        <v>1.03</v>
      </c>
      <c r="U303" s="69">
        <v>72.900000000000006</v>
      </c>
      <c r="V303" s="69">
        <v>6.75</v>
      </c>
      <c r="W303" s="68">
        <f t="shared" si="68"/>
        <v>1940.8719999999998</v>
      </c>
      <c r="X303" s="68">
        <f t="shared" si="69"/>
        <v>20.601215</v>
      </c>
      <c r="Y303" s="68">
        <f t="shared" si="70"/>
        <v>8.8163850000000004</v>
      </c>
      <c r="Z303" s="68">
        <f t="shared" si="71"/>
        <v>12.389529999999999</v>
      </c>
      <c r="AA303" s="68">
        <f t="shared" si="72"/>
        <v>32.157539999999997</v>
      </c>
      <c r="AB303" s="68">
        <f t="shared" si="73"/>
        <v>3.4594100000000001</v>
      </c>
      <c r="AC303" s="68">
        <f t="shared" si="74"/>
        <v>1207.9840000000002</v>
      </c>
      <c r="AD303" s="68">
        <f t="shared" si="75"/>
        <v>1.114358</v>
      </c>
      <c r="AE303" s="68">
        <f t="shared" si="76"/>
        <v>505.05120000000005</v>
      </c>
      <c r="AF303" s="68">
        <f t="shared" si="77"/>
        <v>166.1275</v>
      </c>
      <c r="AG303" s="68">
        <f t="shared" si="78"/>
        <v>56.356560000000002</v>
      </c>
      <c r="AH303" s="68">
        <f t="shared" si="79"/>
        <v>4.2107960000000002</v>
      </c>
      <c r="AI303" s="68">
        <f t="shared" si="80"/>
        <v>1.1763629999999998</v>
      </c>
      <c r="AJ303" s="68">
        <f t="shared" si="81"/>
        <v>92.575710000000015</v>
      </c>
      <c r="AK303" s="68">
        <f t="shared" si="82"/>
        <v>7.6862250000000003</v>
      </c>
      <c r="AL303" s="85">
        <f t="shared" si="83"/>
        <v>310.41849999999999</v>
      </c>
      <c r="AM303" s="86">
        <f t="shared" si="84"/>
        <v>4060.5787919999993</v>
      </c>
    </row>
    <row r="304" spans="1:43" x14ac:dyDescent="0.2">
      <c r="A304" s="65" t="s">
        <v>459</v>
      </c>
      <c r="B304" s="66">
        <v>3</v>
      </c>
      <c r="C304" s="66">
        <v>4</v>
      </c>
      <c r="D304" s="67" t="s">
        <v>464</v>
      </c>
      <c r="E304" s="67" t="s">
        <v>77</v>
      </c>
      <c r="F304" s="68">
        <v>990050</v>
      </c>
      <c r="G304" s="69">
        <v>1925</v>
      </c>
      <c r="H304" s="69">
        <v>24.6</v>
      </c>
      <c r="I304" s="69">
        <v>9.84</v>
      </c>
      <c r="J304" s="69">
        <v>17.149999999999999</v>
      </c>
      <c r="K304" s="69">
        <v>41.1</v>
      </c>
      <c r="L304" s="69">
        <v>3.95</v>
      </c>
      <c r="M304" s="69">
        <v>1420</v>
      </c>
      <c r="N304" s="69">
        <v>1.19</v>
      </c>
      <c r="O304" s="69">
        <v>385</v>
      </c>
      <c r="P304" s="69">
        <v>624</v>
      </c>
      <c r="Q304" s="69">
        <v>198.5</v>
      </c>
      <c r="R304" s="69">
        <v>74.599999999999994</v>
      </c>
      <c r="S304" s="69">
        <v>5.23</v>
      </c>
      <c r="T304" s="69">
        <v>1.28</v>
      </c>
      <c r="U304" s="69">
        <v>91.1</v>
      </c>
      <c r="V304" s="69">
        <v>8.4700000000000006</v>
      </c>
      <c r="W304" s="68">
        <f t="shared" si="68"/>
        <v>2364.67</v>
      </c>
      <c r="X304" s="68">
        <f t="shared" si="69"/>
        <v>28.233419999999999</v>
      </c>
      <c r="Y304" s="68">
        <f t="shared" si="70"/>
        <v>11.252039999999999</v>
      </c>
      <c r="Z304" s="68">
        <f t="shared" si="71"/>
        <v>19.857984999999996</v>
      </c>
      <c r="AA304" s="68">
        <f t="shared" si="72"/>
        <v>47.371860000000005</v>
      </c>
      <c r="AB304" s="68">
        <f t="shared" si="73"/>
        <v>4.5247250000000001</v>
      </c>
      <c r="AC304" s="68">
        <f t="shared" si="74"/>
        <v>1665.3760000000002</v>
      </c>
      <c r="AD304" s="68">
        <f t="shared" si="75"/>
        <v>1.3531489999999999</v>
      </c>
      <c r="AE304" s="68">
        <f t="shared" si="76"/>
        <v>727.83360000000005</v>
      </c>
      <c r="AF304" s="68">
        <f t="shared" si="77"/>
        <v>239.82769999999999</v>
      </c>
      <c r="AG304" s="68">
        <f t="shared" si="78"/>
        <v>86.506159999999994</v>
      </c>
      <c r="AH304" s="68">
        <f t="shared" si="79"/>
        <v>6.1515259999999996</v>
      </c>
      <c r="AI304" s="68">
        <f t="shared" si="80"/>
        <v>1.4618879999999999</v>
      </c>
      <c r="AJ304" s="68">
        <f t="shared" si="81"/>
        <v>115.68789</v>
      </c>
      <c r="AK304" s="68">
        <f t="shared" si="82"/>
        <v>9.6447890000000012</v>
      </c>
      <c r="AL304" s="85">
        <f t="shared" si="83"/>
        <v>550.74250000000006</v>
      </c>
      <c r="AM304" s="86">
        <f t="shared" si="84"/>
        <v>5329.7527319999999</v>
      </c>
    </row>
    <row r="305" spans="1:43" x14ac:dyDescent="0.2">
      <c r="A305" s="65" t="s">
        <v>459</v>
      </c>
      <c r="B305" s="66">
        <v>4</v>
      </c>
      <c r="C305" s="66">
        <v>5</v>
      </c>
      <c r="D305" s="67" t="s">
        <v>465</v>
      </c>
      <c r="E305" s="67" t="s">
        <v>77</v>
      </c>
      <c r="F305" s="68">
        <v>990050</v>
      </c>
      <c r="G305" s="69">
        <v>2570</v>
      </c>
      <c r="H305" s="69">
        <v>34.200000000000003</v>
      </c>
      <c r="I305" s="69">
        <v>13.2</v>
      </c>
      <c r="J305" s="69">
        <v>25.6</v>
      </c>
      <c r="K305" s="69">
        <v>61</v>
      </c>
      <c r="L305" s="69">
        <v>5.57</v>
      </c>
      <c r="M305" s="69">
        <v>1845</v>
      </c>
      <c r="N305" s="69">
        <v>1.29</v>
      </c>
      <c r="O305" s="69">
        <v>657</v>
      </c>
      <c r="P305" s="69">
        <v>892</v>
      </c>
      <c r="Q305" s="69">
        <v>278</v>
      </c>
      <c r="R305" s="69">
        <v>110</v>
      </c>
      <c r="S305" s="69">
        <v>7.46</v>
      </c>
      <c r="T305" s="69">
        <v>1.6</v>
      </c>
      <c r="U305" s="69">
        <v>129</v>
      </c>
      <c r="V305" s="69">
        <v>9.74</v>
      </c>
      <c r="W305" s="68">
        <f t="shared" si="68"/>
        <v>3156.9879999999998</v>
      </c>
      <c r="X305" s="68">
        <f t="shared" si="69"/>
        <v>39.251339999999999</v>
      </c>
      <c r="Y305" s="68">
        <f t="shared" si="70"/>
        <v>15.094199999999999</v>
      </c>
      <c r="Z305" s="68">
        <f t="shared" si="71"/>
        <v>29.642240000000001</v>
      </c>
      <c r="AA305" s="68">
        <f t="shared" si="72"/>
        <v>70.308599999999998</v>
      </c>
      <c r="AB305" s="68">
        <f t="shared" si="73"/>
        <v>6.3804350000000003</v>
      </c>
      <c r="AC305" s="68">
        <f t="shared" si="74"/>
        <v>2163.8160000000003</v>
      </c>
      <c r="AD305" s="68">
        <f t="shared" si="75"/>
        <v>1.4668590000000001</v>
      </c>
      <c r="AE305" s="68">
        <f t="shared" si="76"/>
        <v>1040.4288000000001</v>
      </c>
      <c r="AF305" s="68">
        <f t="shared" si="77"/>
        <v>335.87959999999998</v>
      </c>
      <c r="AG305" s="68">
        <f t="shared" si="78"/>
        <v>127.556</v>
      </c>
      <c r="AH305" s="68">
        <f t="shared" si="79"/>
        <v>8.7744520000000001</v>
      </c>
      <c r="AI305" s="68">
        <f t="shared" si="80"/>
        <v>1.8273599999999999</v>
      </c>
      <c r="AJ305" s="68">
        <f t="shared" si="81"/>
        <v>163.81710000000001</v>
      </c>
      <c r="AK305" s="68">
        <f t="shared" si="82"/>
        <v>11.090938000000001</v>
      </c>
      <c r="AL305" s="85">
        <f t="shared" si="83"/>
        <v>939.83850000000007</v>
      </c>
      <c r="AM305" s="86">
        <f t="shared" si="84"/>
        <v>7172.3219240000008</v>
      </c>
    </row>
    <row r="306" spans="1:43" x14ac:dyDescent="0.2">
      <c r="A306" s="65" t="s">
        <v>459</v>
      </c>
      <c r="B306" s="66">
        <v>5</v>
      </c>
      <c r="C306" s="66">
        <v>6</v>
      </c>
      <c r="D306" s="67" t="s">
        <v>466</v>
      </c>
      <c r="E306" s="67" t="s">
        <v>77</v>
      </c>
      <c r="F306" s="68">
        <v>990050</v>
      </c>
      <c r="G306" s="69">
        <v>2280</v>
      </c>
      <c r="H306" s="69">
        <v>35.4</v>
      </c>
      <c r="I306" s="69">
        <v>14.3</v>
      </c>
      <c r="J306" s="69">
        <v>27.2</v>
      </c>
      <c r="K306" s="69">
        <v>65.400000000000006</v>
      </c>
      <c r="L306" s="69">
        <v>5.76</v>
      </c>
      <c r="M306" s="69">
        <v>1780</v>
      </c>
      <c r="N306" s="69">
        <v>1.48</v>
      </c>
      <c r="O306" s="69">
        <v>706</v>
      </c>
      <c r="P306" s="69">
        <v>937</v>
      </c>
      <c r="Q306" s="69">
        <v>286</v>
      </c>
      <c r="R306" s="69">
        <v>113.5</v>
      </c>
      <c r="S306" s="69">
        <v>7.65</v>
      </c>
      <c r="T306" s="69">
        <v>1.81</v>
      </c>
      <c r="U306" s="69">
        <v>137.5</v>
      </c>
      <c r="V306" s="69">
        <v>11.2</v>
      </c>
      <c r="W306" s="68">
        <f t="shared" si="68"/>
        <v>2800.752</v>
      </c>
      <c r="X306" s="68">
        <f t="shared" si="69"/>
        <v>40.628579999999999</v>
      </c>
      <c r="Y306" s="68">
        <f t="shared" si="70"/>
        <v>16.352050000000002</v>
      </c>
      <c r="Z306" s="68">
        <f t="shared" si="71"/>
        <v>31.494879999999998</v>
      </c>
      <c r="AA306" s="68">
        <f t="shared" si="72"/>
        <v>75.380040000000008</v>
      </c>
      <c r="AB306" s="68">
        <f t="shared" si="73"/>
        <v>6.5980799999999995</v>
      </c>
      <c r="AC306" s="68">
        <f t="shared" si="74"/>
        <v>2087.5840000000003</v>
      </c>
      <c r="AD306" s="68">
        <f t="shared" si="75"/>
        <v>1.6829080000000001</v>
      </c>
      <c r="AE306" s="68">
        <f t="shared" si="76"/>
        <v>1092.9168000000002</v>
      </c>
      <c r="AF306" s="68">
        <f t="shared" si="77"/>
        <v>345.54519999999997</v>
      </c>
      <c r="AG306" s="68">
        <f t="shared" si="78"/>
        <v>131.6146</v>
      </c>
      <c r="AH306" s="68">
        <f t="shared" si="79"/>
        <v>8.9979300000000002</v>
      </c>
      <c r="AI306" s="68">
        <f t="shared" si="80"/>
        <v>2.0672009999999998</v>
      </c>
      <c r="AJ306" s="68">
        <f t="shared" si="81"/>
        <v>174.61125000000001</v>
      </c>
      <c r="AK306" s="68">
        <f t="shared" si="82"/>
        <v>12.753439999999999</v>
      </c>
      <c r="AL306" s="85">
        <f t="shared" si="83"/>
        <v>1009.9330000000001</v>
      </c>
      <c r="AM306" s="86">
        <f t="shared" si="84"/>
        <v>6828.9789590000009</v>
      </c>
    </row>
    <row r="307" spans="1:43" x14ac:dyDescent="0.2">
      <c r="A307" s="65" t="s">
        <v>459</v>
      </c>
      <c r="B307" s="66">
        <v>6</v>
      </c>
      <c r="C307" s="66">
        <v>7</v>
      </c>
      <c r="D307" s="67" t="s">
        <v>467</v>
      </c>
      <c r="E307" s="67" t="s">
        <v>77</v>
      </c>
      <c r="F307" s="68">
        <v>990050</v>
      </c>
      <c r="G307" s="69">
        <v>2480</v>
      </c>
      <c r="H307" s="69">
        <v>36.299999999999997</v>
      </c>
      <c r="I307" s="69">
        <v>14.95</v>
      </c>
      <c r="J307" s="69">
        <v>27.9</v>
      </c>
      <c r="K307" s="69">
        <v>67.5</v>
      </c>
      <c r="L307" s="69">
        <v>5.89</v>
      </c>
      <c r="M307" s="69">
        <v>1875</v>
      </c>
      <c r="N307" s="69">
        <v>1.53</v>
      </c>
      <c r="O307" s="69">
        <v>702</v>
      </c>
      <c r="P307" s="69">
        <v>1005</v>
      </c>
      <c r="Q307" s="69">
        <v>305</v>
      </c>
      <c r="R307" s="69">
        <v>118.5</v>
      </c>
      <c r="S307" s="69">
        <v>8.01</v>
      </c>
      <c r="T307" s="69">
        <v>1.91</v>
      </c>
      <c r="U307" s="69">
        <v>142</v>
      </c>
      <c r="V307" s="69">
        <v>11.3</v>
      </c>
      <c r="W307" s="68">
        <f t="shared" si="68"/>
        <v>3046.4319999999998</v>
      </c>
      <c r="X307" s="68">
        <f t="shared" si="69"/>
        <v>41.661509999999993</v>
      </c>
      <c r="Y307" s="68">
        <f t="shared" si="70"/>
        <v>17.095324999999999</v>
      </c>
      <c r="Z307" s="68">
        <f t="shared" si="71"/>
        <v>32.305409999999995</v>
      </c>
      <c r="AA307" s="68">
        <f t="shared" si="72"/>
        <v>77.8005</v>
      </c>
      <c r="AB307" s="68">
        <f t="shared" si="73"/>
        <v>6.7469949999999992</v>
      </c>
      <c r="AC307" s="68">
        <f t="shared" si="74"/>
        <v>2199</v>
      </c>
      <c r="AD307" s="68">
        <f t="shared" si="75"/>
        <v>1.7397629999999999</v>
      </c>
      <c r="AE307" s="68">
        <f t="shared" si="76"/>
        <v>1172.2320000000002</v>
      </c>
      <c r="AF307" s="68">
        <f t="shared" si="77"/>
        <v>368.50099999999998</v>
      </c>
      <c r="AG307" s="68">
        <f t="shared" si="78"/>
        <v>137.4126</v>
      </c>
      <c r="AH307" s="68">
        <f t="shared" si="79"/>
        <v>9.4213619999999985</v>
      </c>
      <c r="AI307" s="68">
        <f t="shared" si="80"/>
        <v>2.1814109999999998</v>
      </c>
      <c r="AJ307" s="68">
        <f t="shared" si="81"/>
        <v>180.32580000000002</v>
      </c>
      <c r="AK307" s="68">
        <f t="shared" si="82"/>
        <v>12.867310000000002</v>
      </c>
      <c r="AL307" s="85">
        <f t="shared" si="83"/>
        <v>1004.2110000000001</v>
      </c>
      <c r="AM307" s="86">
        <f t="shared" si="84"/>
        <v>7305.722985999997</v>
      </c>
    </row>
    <row r="308" spans="1:43" x14ac:dyDescent="0.2">
      <c r="A308" s="65" t="s">
        <v>459</v>
      </c>
      <c r="B308" s="66">
        <v>7</v>
      </c>
      <c r="C308" s="66">
        <v>8</v>
      </c>
      <c r="D308" s="67" t="s">
        <v>468</v>
      </c>
      <c r="E308" s="67" t="s">
        <v>77</v>
      </c>
      <c r="F308" s="68">
        <v>990050</v>
      </c>
      <c r="G308" s="69">
        <v>1830</v>
      </c>
      <c r="H308" s="69">
        <v>38.6</v>
      </c>
      <c r="I308" s="69">
        <v>15.8</v>
      </c>
      <c r="J308" s="69">
        <v>28</v>
      </c>
      <c r="K308" s="69">
        <v>69.099999999999994</v>
      </c>
      <c r="L308" s="69">
        <v>6.49</v>
      </c>
      <c r="M308" s="69">
        <v>1450</v>
      </c>
      <c r="N308" s="69">
        <v>1.68</v>
      </c>
      <c r="O308" s="69">
        <v>587</v>
      </c>
      <c r="P308" s="69">
        <v>899</v>
      </c>
      <c r="Q308" s="69">
        <v>256</v>
      </c>
      <c r="R308" s="69">
        <v>115.5</v>
      </c>
      <c r="S308" s="69">
        <v>8.18</v>
      </c>
      <c r="T308" s="69">
        <v>2.12</v>
      </c>
      <c r="U308" s="69">
        <v>158</v>
      </c>
      <c r="V308" s="69">
        <v>12.7</v>
      </c>
      <c r="W308" s="68">
        <f t="shared" si="68"/>
        <v>2247.9719999999998</v>
      </c>
      <c r="X308" s="68">
        <f t="shared" si="69"/>
        <v>44.301220000000001</v>
      </c>
      <c r="Y308" s="68">
        <f t="shared" si="70"/>
        <v>18.067299999999999</v>
      </c>
      <c r="Z308" s="68">
        <f t="shared" si="71"/>
        <v>32.421199999999999</v>
      </c>
      <c r="AA308" s="68">
        <f t="shared" si="72"/>
        <v>79.644660000000002</v>
      </c>
      <c r="AB308" s="68">
        <f t="shared" si="73"/>
        <v>7.4342949999999997</v>
      </c>
      <c r="AC308" s="68">
        <f t="shared" si="74"/>
        <v>1700.5600000000002</v>
      </c>
      <c r="AD308" s="68">
        <f t="shared" si="75"/>
        <v>1.910328</v>
      </c>
      <c r="AE308" s="68">
        <f t="shared" si="76"/>
        <v>1048.5936000000002</v>
      </c>
      <c r="AF308" s="68">
        <f t="shared" si="77"/>
        <v>309.29919999999998</v>
      </c>
      <c r="AG308" s="68">
        <f t="shared" si="78"/>
        <v>133.93379999999999</v>
      </c>
      <c r="AH308" s="68">
        <f t="shared" si="79"/>
        <v>9.6213159999999984</v>
      </c>
      <c r="AI308" s="68">
        <f t="shared" si="80"/>
        <v>2.421252</v>
      </c>
      <c r="AJ308" s="68">
        <f t="shared" si="81"/>
        <v>200.64420000000001</v>
      </c>
      <c r="AK308" s="68">
        <f t="shared" si="82"/>
        <v>14.46149</v>
      </c>
      <c r="AL308" s="85">
        <f t="shared" si="83"/>
        <v>839.70350000000008</v>
      </c>
      <c r="AM308" s="86">
        <f t="shared" si="84"/>
        <v>5851.2858609999994</v>
      </c>
    </row>
    <row r="309" spans="1:43" x14ac:dyDescent="0.2">
      <c r="A309" s="65" t="s">
        <v>459</v>
      </c>
      <c r="B309" s="66">
        <v>8</v>
      </c>
      <c r="C309" s="66">
        <v>9</v>
      </c>
      <c r="D309" s="67" t="s">
        <v>469</v>
      </c>
      <c r="E309" s="67" t="s">
        <v>77</v>
      </c>
      <c r="F309" s="68">
        <v>990050</v>
      </c>
      <c r="G309" s="69">
        <v>2010</v>
      </c>
      <c r="H309" s="69">
        <v>41</v>
      </c>
      <c r="I309" s="69">
        <v>16.3</v>
      </c>
      <c r="J309" s="69">
        <v>31</v>
      </c>
      <c r="K309" s="69">
        <v>74.900000000000006</v>
      </c>
      <c r="L309" s="69">
        <v>6.62</v>
      </c>
      <c r="M309" s="69">
        <v>1480</v>
      </c>
      <c r="N309" s="69">
        <v>1.84</v>
      </c>
      <c r="O309" s="69">
        <v>605</v>
      </c>
      <c r="P309" s="69">
        <v>966</v>
      </c>
      <c r="Q309" s="69">
        <v>271</v>
      </c>
      <c r="R309" s="69">
        <v>125</v>
      </c>
      <c r="S309" s="69">
        <v>8.69</v>
      </c>
      <c r="T309" s="69">
        <v>2.16</v>
      </c>
      <c r="U309" s="69">
        <v>163</v>
      </c>
      <c r="V309" s="69">
        <v>12.25</v>
      </c>
      <c r="W309" s="68">
        <f t="shared" si="68"/>
        <v>2469.0839999999998</v>
      </c>
      <c r="X309" s="68">
        <f t="shared" si="69"/>
        <v>47.055699999999995</v>
      </c>
      <c r="Y309" s="68">
        <f t="shared" si="70"/>
        <v>18.639050000000001</v>
      </c>
      <c r="Z309" s="68">
        <f t="shared" si="71"/>
        <v>35.8949</v>
      </c>
      <c r="AA309" s="68">
        <f t="shared" si="72"/>
        <v>86.329740000000015</v>
      </c>
      <c r="AB309" s="68">
        <f t="shared" si="73"/>
        <v>7.5832100000000002</v>
      </c>
      <c r="AC309" s="68">
        <f t="shared" si="74"/>
        <v>1735.7440000000001</v>
      </c>
      <c r="AD309" s="68">
        <f t="shared" si="75"/>
        <v>2.0922640000000001</v>
      </c>
      <c r="AE309" s="68">
        <f t="shared" si="76"/>
        <v>1126.7424000000001</v>
      </c>
      <c r="AF309" s="68">
        <f t="shared" si="77"/>
        <v>327.42219999999998</v>
      </c>
      <c r="AG309" s="68">
        <f t="shared" si="78"/>
        <v>144.94999999999999</v>
      </c>
      <c r="AH309" s="68">
        <f t="shared" si="79"/>
        <v>10.221177999999998</v>
      </c>
      <c r="AI309" s="68">
        <f t="shared" si="80"/>
        <v>2.466936</v>
      </c>
      <c r="AJ309" s="68">
        <f t="shared" si="81"/>
        <v>206.99370000000002</v>
      </c>
      <c r="AK309" s="68">
        <f t="shared" si="82"/>
        <v>13.949075000000001</v>
      </c>
      <c r="AL309" s="85">
        <f t="shared" si="83"/>
        <v>865.4525000000001</v>
      </c>
      <c r="AM309" s="86">
        <f t="shared" si="84"/>
        <v>6235.1683529999991</v>
      </c>
    </row>
    <row r="310" spans="1:43" x14ac:dyDescent="0.2">
      <c r="A310" s="65" t="s">
        <v>459</v>
      </c>
      <c r="B310" s="66">
        <v>9</v>
      </c>
      <c r="C310" s="66">
        <v>10</v>
      </c>
      <c r="D310" s="67" t="s">
        <v>470</v>
      </c>
      <c r="E310" s="67" t="s">
        <v>77</v>
      </c>
      <c r="F310" s="68">
        <v>990050</v>
      </c>
      <c r="G310" s="69">
        <v>1490</v>
      </c>
      <c r="H310" s="69">
        <v>38.299999999999997</v>
      </c>
      <c r="I310" s="69">
        <v>16.399999999999999</v>
      </c>
      <c r="J310" s="69">
        <v>27.4</v>
      </c>
      <c r="K310" s="69">
        <v>67.7</v>
      </c>
      <c r="L310" s="69">
        <v>6.36</v>
      </c>
      <c r="M310" s="69">
        <v>1085</v>
      </c>
      <c r="N310" s="69">
        <v>1.84</v>
      </c>
      <c r="O310" s="69">
        <v>591</v>
      </c>
      <c r="P310" s="69">
        <v>810</v>
      </c>
      <c r="Q310" s="69">
        <v>214</v>
      </c>
      <c r="R310" s="69">
        <v>112.5</v>
      </c>
      <c r="S310" s="69">
        <v>7.9</v>
      </c>
      <c r="T310" s="69">
        <v>2.2400000000000002</v>
      </c>
      <c r="U310" s="69">
        <v>158.5</v>
      </c>
      <c r="V310" s="69">
        <v>13.6</v>
      </c>
      <c r="W310" s="68">
        <f t="shared" si="68"/>
        <v>1830.3159999999998</v>
      </c>
      <c r="X310" s="68">
        <f t="shared" si="69"/>
        <v>43.956909999999993</v>
      </c>
      <c r="Y310" s="68">
        <f t="shared" si="70"/>
        <v>18.753399999999999</v>
      </c>
      <c r="Z310" s="68">
        <f t="shared" si="71"/>
        <v>31.726459999999996</v>
      </c>
      <c r="AA310" s="68">
        <f t="shared" si="72"/>
        <v>78.031020000000012</v>
      </c>
      <c r="AB310" s="68">
        <f t="shared" si="73"/>
        <v>7.28538</v>
      </c>
      <c r="AC310" s="68">
        <f t="shared" si="74"/>
        <v>1272.4880000000001</v>
      </c>
      <c r="AD310" s="68">
        <f t="shared" si="75"/>
        <v>2.0922640000000001</v>
      </c>
      <c r="AE310" s="68">
        <f t="shared" si="76"/>
        <v>944.78400000000011</v>
      </c>
      <c r="AF310" s="68">
        <f t="shared" si="77"/>
        <v>258.5548</v>
      </c>
      <c r="AG310" s="68">
        <f t="shared" si="78"/>
        <v>130.45499999999998</v>
      </c>
      <c r="AH310" s="68">
        <f t="shared" si="79"/>
        <v>9.2919800000000006</v>
      </c>
      <c r="AI310" s="68">
        <f t="shared" si="80"/>
        <v>2.5583040000000001</v>
      </c>
      <c r="AJ310" s="68">
        <f t="shared" si="81"/>
        <v>201.27915000000002</v>
      </c>
      <c r="AK310" s="68">
        <f t="shared" si="82"/>
        <v>15.486320000000001</v>
      </c>
      <c r="AL310" s="85">
        <f t="shared" si="83"/>
        <v>845.42550000000006</v>
      </c>
      <c r="AM310" s="86">
        <f t="shared" si="84"/>
        <v>4847.0589880000007</v>
      </c>
    </row>
    <row r="311" spans="1:43" x14ac:dyDescent="0.2">
      <c r="A311" s="65" t="s">
        <v>459</v>
      </c>
      <c r="B311" s="66">
        <v>10</v>
      </c>
      <c r="C311" s="66">
        <v>11</v>
      </c>
      <c r="D311" s="67" t="s">
        <v>472</v>
      </c>
      <c r="E311" s="67" t="s">
        <v>77</v>
      </c>
      <c r="F311" s="68">
        <v>990050</v>
      </c>
      <c r="G311" s="69">
        <v>2470</v>
      </c>
      <c r="H311" s="69">
        <v>52.6</v>
      </c>
      <c r="I311" s="69">
        <v>21.7</v>
      </c>
      <c r="J311" s="69">
        <v>39.1</v>
      </c>
      <c r="K311" s="69">
        <v>97.9</v>
      </c>
      <c r="L311" s="69">
        <v>8.93</v>
      </c>
      <c r="M311" s="69">
        <v>1585</v>
      </c>
      <c r="N311" s="69">
        <v>2.38</v>
      </c>
      <c r="O311" s="69">
        <v>1145</v>
      </c>
      <c r="P311" s="69">
        <v>1200</v>
      </c>
      <c r="Q311" s="69">
        <v>316</v>
      </c>
      <c r="R311" s="69">
        <v>163</v>
      </c>
      <c r="S311" s="69">
        <v>11.15</v>
      </c>
      <c r="T311" s="69">
        <v>2.91</v>
      </c>
      <c r="U311" s="69">
        <v>231</v>
      </c>
      <c r="V311" s="69">
        <v>16.850000000000001</v>
      </c>
      <c r="W311" s="68">
        <f t="shared" si="68"/>
        <v>3034.1479999999997</v>
      </c>
      <c r="X311" s="68">
        <f t="shared" si="69"/>
        <v>60.369019999999999</v>
      </c>
      <c r="Y311" s="68">
        <f t="shared" si="70"/>
        <v>24.813949999999998</v>
      </c>
      <c r="Z311" s="68">
        <f t="shared" si="71"/>
        <v>45.273890000000002</v>
      </c>
      <c r="AA311" s="68">
        <f t="shared" si="72"/>
        <v>112.83954000000001</v>
      </c>
      <c r="AB311" s="68">
        <f t="shared" si="73"/>
        <v>10.229315</v>
      </c>
      <c r="AC311" s="68">
        <f t="shared" si="74"/>
        <v>1858.8880000000001</v>
      </c>
      <c r="AD311" s="68">
        <f t="shared" si="75"/>
        <v>2.7062979999999999</v>
      </c>
      <c r="AE311" s="68">
        <f t="shared" si="76"/>
        <v>1399.68</v>
      </c>
      <c r="AF311" s="68">
        <f t="shared" si="77"/>
        <v>381.7912</v>
      </c>
      <c r="AG311" s="68">
        <f t="shared" si="78"/>
        <v>189.01480000000001</v>
      </c>
      <c r="AH311" s="68">
        <f t="shared" si="79"/>
        <v>13.11463</v>
      </c>
      <c r="AI311" s="68">
        <f t="shared" si="80"/>
        <v>3.3235109999999999</v>
      </c>
      <c r="AJ311" s="68">
        <f t="shared" si="81"/>
        <v>293.34690000000001</v>
      </c>
      <c r="AK311" s="68">
        <f t="shared" si="82"/>
        <v>19.187095000000003</v>
      </c>
      <c r="AL311" s="85">
        <f t="shared" si="83"/>
        <v>1637.9225000000001</v>
      </c>
      <c r="AM311" s="86">
        <f t="shared" si="84"/>
        <v>7448.7261489999992</v>
      </c>
    </row>
    <row r="312" spans="1:43" x14ac:dyDescent="0.2">
      <c r="A312" s="65" t="s">
        <v>459</v>
      </c>
      <c r="B312" s="66">
        <v>11</v>
      </c>
      <c r="C312" s="66">
        <v>12</v>
      </c>
      <c r="D312" s="67" t="s">
        <v>473</v>
      </c>
      <c r="E312" s="67" t="s">
        <v>77</v>
      </c>
      <c r="F312" s="68">
        <v>990050</v>
      </c>
      <c r="G312" s="69">
        <v>8890</v>
      </c>
      <c r="H312" s="69">
        <v>91.3</v>
      </c>
      <c r="I312" s="69">
        <v>34.4</v>
      </c>
      <c r="J312" s="69">
        <v>91.4</v>
      </c>
      <c r="K312" s="69">
        <v>207</v>
      </c>
      <c r="L312" s="69">
        <v>14.1</v>
      </c>
      <c r="M312" s="69">
        <v>5180</v>
      </c>
      <c r="N312" s="69">
        <v>3.88</v>
      </c>
      <c r="O312" s="69">
        <v>1755</v>
      </c>
      <c r="P312" s="69">
        <v>3340</v>
      </c>
      <c r="Q312" s="69">
        <v>938</v>
      </c>
      <c r="R312" s="69">
        <v>402</v>
      </c>
      <c r="S312" s="69">
        <v>22</v>
      </c>
      <c r="T312" s="69">
        <v>4.51</v>
      </c>
      <c r="U312" s="69">
        <v>367</v>
      </c>
      <c r="V312" s="69">
        <v>26.2</v>
      </c>
      <c r="W312" s="68">
        <f t="shared" si="68"/>
        <v>10920.475999999999</v>
      </c>
      <c r="X312" s="68">
        <f t="shared" si="69"/>
        <v>104.78500999999999</v>
      </c>
      <c r="Y312" s="68">
        <f t="shared" si="70"/>
        <v>39.336399999999998</v>
      </c>
      <c r="Z312" s="68">
        <f t="shared" si="71"/>
        <v>105.83206</v>
      </c>
      <c r="AA312" s="68">
        <f t="shared" si="72"/>
        <v>238.5882</v>
      </c>
      <c r="AB312" s="68">
        <f t="shared" si="73"/>
        <v>16.15155</v>
      </c>
      <c r="AC312" s="68">
        <f t="shared" si="74"/>
        <v>6075.1040000000003</v>
      </c>
      <c r="AD312" s="68">
        <f t="shared" si="75"/>
        <v>4.4119479999999998</v>
      </c>
      <c r="AE312" s="68">
        <f t="shared" si="76"/>
        <v>3895.7760000000003</v>
      </c>
      <c r="AF312" s="68">
        <f t="shared" si="77"/>
        <v>1133.2916</v>
      </c>
      <c r="AG312" s="68">
        <f t="shared" si="78"/>
        <v>466.1592</v>
      </c>
      <c r="AH312" s="68">
        <f t="shared" si="79"/>
        <v>25.876399999999997</v>
      </c>
      <c r="AI312" s="68">
        <f t="shared" si="80"/>
        <v>5.1508709999999995</v>
      </c>
      <c r="AJ312" s="68">
        <f t="shared" si="81"/>
        <v>466.05330000000004</v>
      </c>
      <c r="AK312" s="68">
        <f t="shared" si="82"/>
        <v>29.833940000000002</v>
      </c>
      <c r="AL312" s="87">
        <f t="shared" si="83"/>
        <v>2510.5275000000001</v>
      </c>
      <c r="AM312" s="88">
        <f t="shared" si="84"/>
        <v>23526.826479000003</v>
      </c>
    </row>
    <row r="313" spans="1:43" x14ac:dyDescent="0.2">
      <c r="A313" s="65" t="s">
        <v>459</v>
      </c>
      <c r="B313" s="66">
        <v>12</v>
      </c>
      <c r="C313" s="66">
        <v>13</v>
      </c>
      <c r="D313" s="67" t="s">
        <v>474</v>
      </c>
      <c r="E313" s="67" t="s">
        <v>77</v>
      </c>
      <c r="F313" s="68">
        <v>990050</v>
      </c>
      <c r="G313" s="69">
        <v>2600</v>
      </c>
      <c r="H313" s="69">
        <v>61.2</v>
      </c>
      <c r="I313" s="69">
        <v>32.700000000000003</v>
      </c>
      <c r="J313" s="69">
        <v>37.5</v>
      </c>
      <c r="K313" s="69">
        <v>100.5</v>
      </c>
      <c r="L313" s="69">
        <v>11.5</v>
      </c>
      <c r="M313" s="69">
        <v>1545</v>
      </c>
      <c r="N313" s="69">
        <v>4.91</v>
      </c>
      <c r="O313" s="69">
        <v>2370</v>
      </c>
      <c r="P313" s="69">
        <v>988</v>
      </c>
      <c r="Q313" s="69">
        <v>274</v>
      </c>
      <c r="R313" s="69">
        <v>140</v>
      </c>
      <c r="S313" s="69">
        <v>12.15</v>
      </c>
      <c r="T313" s="69">
        <v>4.75</v>
      </c>
      <c r="U313" s="69">
        <v>378</v>
      </c>
      <c r="V313" s="69">
        <v>29.9</v>
      </c>
      <c r="W313" s="68">
        <f t="shared" si="68"/>
        <v>3193.8399999999997</v>
      </c>
      <c r="X313" s="68">
        <f t="shared" si="69"/>
        <v>70.239239999999995</v>
      </c>
      <c r="Y313" s="68">
        <f t="shared" si="70"/>
        <v>37.392450000000004</v>
      </c>
      <c r="Z313" s="68">
        <f t="shared" si="71"/>
        <v>43.421250000000001</v>
      </c>
      <c r="AA313" s="68">
        <f t="shared" si="72"/>
        <v>115.83630000000001</v>
      </c>
      <c r="AB313" s="68">
        <f t="shared" si="73"/>
        <v>13.173249999999999</v>
      </c>
      <c r="AC313" s="68">
        <f t="shared" si="74"/>
        <v>1811.9760000000001</v>
      </c>
      <c r="AD313" s="68">
        <f t="shared" si="75"/>
        <v>5.5831610000000005</v>
      </c>
      <c r="AE313" s="68">
        <f t="shared" si="76"/>
        <v>1152.4032000000002</v>
      </c>
      <c r="AF313" s="68">
        <f t="shared" si="77"/>
        <v>331.04679999999996</v>
      </c>
      <c r="AG313" s="68">
        <f t="shared" si="78"/>
        <v>162.34399999999999</v>
      </c>
      <c r="AH313" s="68">
        <f t="shared" si="79"/>
        <v>14.29083</v>
      </c>
      <c r="AI313" s="68">
        <f t="shared" si="80"/>
        <v>5.4249749999999999</v>
      </c>
      <c r="AJ313" s="68">
        <f t="shared" si="81"/>
        <v>480.0222</v>
      </c>
      <c r="AK313" s="68">
        <f t="shared" si="82"/>
        <v>34.047130000000003</v>
      </c>
      <c r="AL313" s="87">
        <f t="shared" si="83"/>
        <v>3390.2850000000003</v>
      </c>
      <c r="AM313" s="88">
        <f t="shared" si="84"/>
        <v>7471.0407859999987</v>
      </c>
    </row>
    <row r="314" spans="1:43" x14ac:dyDescent="0.2">
      <c r="A314" s="65" t="s">
        <v>459</v>
      </c>
      <c r="B314" s="66">
        <v>13</v>
      </c>
      <c r="C314" s="66">
        <v>14</v>
      </c>
      <c r="D314" s="67" t="s">
        <v>475</v>
      </c>
      <c r="E314" s="67" t="s">
        <v>77</v>
      </c>
      <c r="F314" s="68">
        <v>990050</v>
      </c>
      <c r="G314" s="70">
        <v>12050</v>
      </c>
      <c r="H314" s="69">
        <v>91.8</v>
      </c>
      <c r="I314" s="69">
        <v>37</v>
      </c>
      <c r="J314" s="69">
        <v>99.2</v>
      </c>
      <c r="K314" s="69">
        <v>216</v>
      </c>
      <c r="L314" s="69">
        <v>14.1</v>
      </c>
      <c r="M314" s="69">
        <v>6970</v>
      </c>
      <c r="N314" s="69">
        <v>4.0199999999999996</v>
      </c>
      <c r="O314" s="69">
        <v>1680</v>
      </c>
      <c r="P314" s="69">
        <v>4200</v>
      </c>
      <c r="Q314" s="70">
        <v>1195</v>
      </c>
      <c r="R314" s="69">
        <v>455</v>
      </c>
      <c r="S314" s="69">
        <v>23.1</v>
      </c>
      <c r="T314" s="69">
        <v>4.5599999999999996</v>
      </c>
      <c r="U314" s="69">
        <v>397</v>
      </c>
      <c r="V314" s="69">
        <v>26.5</v>
      </c>
      <c r="W314" s="68">
        <f t="shared" si="68"/>
        <v>14802.22</v>
      </c>
      <c r="X314" s="68">
        <f t="shared" si="69"/>
        <v>105.35885999999999</v>
      </c>
      <c r="Y314" s="68">
        <f t="shared" si="70"/>
        <v>42.3095</v>
      </c>
      <c r="Z314" s="68">
        <f t="shared" si="71"/>
        <v>114.86368</v>
      </c>
      <c r="AA314" s="68">
        <f t="shared" si="72"/>
        <v>248.9616</v>
      </c>
      <c r="AB314" s="68">
        <f t="shared" si="73"/>
        <v>16.15155</v>
      </c>
      <c r="AC314" s="68">
        <f t="shared" si="74"/>
        <v>8174.4160000000002</v>
      </c>
      <c r="AD314" s="68">
        <f t="shared" si="75"/>
        <v>4.5711419999999992</v>
      </c>
      <c r="AE314" s="68">
        <f t="shared" si="76"/>
        <v>4898.88</v>
      </c>
      <c r="AF314" s="68">
        <f t="shared" si="77"/>
        <v>1443.799</v>
      </c>
      <c r="AG314" s="68">
        <f t="shared" si="78"/>
        <v>527.61799999999994</v>
      </c>
      <c r="AH314" s="68">
        <f t="shared" si="79"/>
        <v>27.17022</v>
      </c>
      <c r="AI314" s="68">
        <f t="shared" si="80"/>
        <v>5.2079759999999995</v>
      </c>
      <c r="AJ314" s="68">
        <f t="shared" si="81"/>
        <v>504.15030000000002</v>
      </c>
      <c r="AK314" s="68">
        <f t="shared" si="82"/>
        <v>30.175550000000001</v>
      </c>
      <c r="AL314" s="87">
        <f t="shared" si="83"/>
        <v>2403.2400000000002</v>
      </c>
      <c r="AM314" s="88">
        <f t="shared" si="84"/>
        <v>30945.853378000003</v>
      </c>
    </row>
    <row r="315" spans="1:43" x14ac:dyDescent="0.2">
      <c r="A315" s="65" t="s">
        <v>459</v>
      </c>
      <c r="B315" s="66">
        <v>14</v>
      </c>
      <c r="C315" s="66">
        <v>15</v>
      </c>
      <c r="D315" s="67" t="s">
        <v>476</v>
      </c>
      <c r="E315" s="67" t="s">
        <v>77</v>
      </c>
      <c r="F315" s="68">
        <v>990050</v>
      </c>
      <c r="G315" s="69">
        <v>6450</v>
      </c>
      <c r="H315" s="69">
        <v>40</v>
      </c>
      <c r="I315" s="69">
        <v>13.5</v>
      </c>
      <c r="J315" s="69">
        <v>48.2</v>
      </c>
      <c r="K315" s="69">
        <v>104.5</v>
      </c>
      <c r="L315" s="69">
        <v>6.06</v>
      </c>
      <c r="M315" s="69">
        <v>4020</v>
      </c>
      <c r="N315" s="69">
        <v>1.69</v>
      </c>
      <c r="O315" s="69">
        <v>951</v>
      </c>
      <c r="P315" s="69">
        <v>2130</v>
      </c>
      <c r="Q315" s="69">
        <v>662</v>
      </c>
      <c r="R315" s="69">
        <v>234</v>
      </c>
      <c r="S315" s="69">
        <v>11.05</v>
      </c>
      <c r="T315" s="69">
        <v>1.71</v>
      </c>
      <c r="U315" s="69">
        <v>144</v>
      </c>
      <c r="V315" s="69">
        <v>10.25</v>
      </c>
      <c r="W315" s="68">
        <f t="shared" si="68"/>
        <v>7923.1799999999994</v>
      </c>
      <c r="X315" s="68">
        <f t="shared" si="69"/>
        <v>45.908000000000001</v>
      </c>
      <c r="Y315" s="68">
        <f t="shared" si="70"/>
        <v>15.437249999999999</v>
      </c>
      <c r="Z315" s="68">
        <f t="shared" si="71"/>
        <v>55.810780000000001</v>
      </c>
      <c r="AA315" s="68">
        <f t="shared" si="72"/>
        <v>120.44670000000001</v>
      </c>
      <c r="AB315" s="68">
        <f t="shared" si="73"/>
        <v>6.9417299999999997</v>
      </c>
      <c r="AC315" s="68">
        <f t="shared" si="74"/>
        <v>4714.6559999999999</v>
      </c>
      <c r="AD315" s="68">
        <f t="shared" si="75"/>
        <v>1.921699</v>
      </c>
      <c r="AE315" s="68">
        <f t="shared" si="76"/>
        <v>2484.4320000000002</v>
      </c>
      <c r="AF315" s="68">
        <f t="shared" si="77"/>
        <v>799.82839999999999</v>
      </c>
      <c r="AG315" s="68">
        <f t="shared" si="78"/>
        <v>271.34640000000002</v>
      </c>
      <c r="AH315" s="68">
        <f t="shared" si="79"/>
        <v>12.99701</v>
      </c>
      <c r="AI315" s="68">
        <f t="shared" si="80"/>
        <v>1.9529909999999997</v>
      </c>
      <c r="AJ315" s="68">
        <f t="shared" si="81"/>
        <v>182.8656</v>
      </c>
      <c r="AK315" s="68">
        <f t="shared" si="82"/>
        <v>11.671675</v>
      </c>
      <c r="AL315" s="87">
        <f t="shared" si="83"/>
        <v>1360.4055000000001</v>
      </c>
      <c r="AM315" s="88">
        <f t="shared" si="84"/>
        <v>16649.396235</v>
      </c>
      <c r="AN315" s="73"/>
      <c r="AO315" s="73"/>
      <c r="AP315" s="73"/>
      <c r="AQ315" s="73"/>
    </row>
    <row r="316" spans="1:43" x14ac:dyDescent="0.2">
      <c r="A316" s="65" t="s">
        <v>459</v>
      </c>
      <c r="B316" s="66">
        <v>15</v>
      </c>
      <c r="C316" s="66">
        <v>16</v>
      </c>
      <c r="D316" s="67" t="s">
        <v>477</v>
      </c>
      <c r="E316" s="67" t="s">
        <v>77</v>
      </c>
      <c r="F316" s="68">
        <v>990050</v>
      </c>
      <c r="G316" s="70">
        <v>38200</v>
      </c>
      <c r="H316" s="69">
        <v>242</v>
      </c>
      <c r="I316" s="69">
        <v>104.5</v>
      </c>
      <c r="J316" s="69">
        <v>243</v>
      </c>
      <c r="K316" s="69">
        <v>527</v>
      </c>
      <c r="L316" s="69">
        <v>40</v>
      </c>
      <c r="M316" s="70">
        <v>23300</v>
      </c>
      <c r="N316" s="69">
        <v>12.2</v>
      </c>
      <c r="O316" s="69">
        <v>1525</v>
      </c>
      <c r="P316" s="70">
        <v>12050</v>
      </c>
      <c r="Q316" s="70">
        <v>3680</v>
      </c>
      <c r="R316" s="70">
        <v>1000</v>
      </c>
      <c r="S316" s="69">
        <v>58.9</v>
      </c>
      <c r="T316" s="69">
        <v>14</v>
      </c>
      <c r="U316" s="69">
        <v>1045</v>
      </c>
      <c r="V316" s="69">
        <v>86.3</v>
      </c>
      <c r="W316" s="68">
        <f t="shared" si="68"/>
        <v>46924.88</v>
      </c>
      <c r="X316" s="68">
        <f t="shared" si="69"/>
        <v>277.74340000000001</v>
      </c>
      <c r="Y316" s="68">
        <f t="shared" si="70"/>
        <v>119.49575</v>
      </c>
      <c r="Z316" s="68">
        <f t="shared" si="71"/>
        <v>281.36969999999997</v>
      </c>
      <c r="AA316" s="68">
        <f t="shared" si="72"/>
        <v>607.42020000000002</v>
      </c>
      <c r="AB316" s="68">
        <f t="shared" si="73"/>
        <v>45.82</v>
      </c>
      <c r="AC316" s="68">
        <f t="shared" si="74"/>
        <v>27326.240000000002</v>
      </c>
      <c r="AD316" s="68">
        <f t="shared" si="75"/>
        <v>13.87262</v>
      </c>
      <c r="AE316" s="68">
        <f t="shared" si="76"/>
        <v>14055.12</v>
      </c>
      <c r="AF316" s="68">
        <f t="shared" si="77"/>
        <v>4446.1759999999995</v>
      </c>
      <c r="AG316" s="68">
        <f t="shared" si="78"/>
        <v>1159.5999999999999</v>
      </c>
      <c r="AH316" s="68">
        <f t="shared" si="79"/>
        <v>69.278179999999992</v>
      </c>
      <c r="AI316" s="68">
        <f t="shared" si="80"/>
        <v>15.989399999999998</v>
      </c>
      <c r="AJ316" s="68">
        <f t="shared" si="81"/>
        <v>1327.0454999999999</v>
      </c>
      <c r="AK316" s="68">
        <f t="shared" si="82"/>
        <v>98.269810000000007</v>
      </c>
      <c r="AL316" s="87">
        <f t="shared" si="83"/>
        <v>2181.5125000000003</v>
      </c>
      <c r="AM316" s="88">
        <f t="shared" si="84"/>
        <v>96768.320559999993</v>
      </c>
    </row>
    <row r="317" spans="1:43" x14ac:dyDescent="0.2">
      <c r="A317" s="65" t="s">
        <v>459</v>
      </c>
      <c r="B317" s="66">
        <v>16</v>
      </c>
      <c r="C317" s="66">
        <v>17</v>
      </c>
      <c r="D317" s="67" t="s">
        <v>478</v>
      </c>
      <c r="E317" s="67" t="s">
        <v>77</v>
      </c>
      <c r="F317" s="68">
        <v>990050</v>
      </c>
      <c r="G317" s="70">
        <v>11050</v>
      </c>
      <c r="H317" s="69">
        <v>164</v>
      </c>
      <c r="I317" s="69">
        <v>60</v>
      </c>
      <c r="J317" s="69">
        <v>137.5</v>
      </c>
      <c r="K317" s="69">
        <v>321</v>
      </c>
      <c r="L317" s="69">
        <v>26.1</v>
      </c>
      <c r="M317" s="69">
        <v>5450</v>
      </c>
      <c r="N317" s="69">
        <v>5.18</v>
      </c>
      <c r="O317" s="70">
        <v>3450</v>
      </c>
      <c r="P317" s="69">
        <v>4560</v>
      </c>
      <c r="Q317" s="70">
        <v>1200</v>
      </c>
      <c r="R317" s="69">
        <v>572</v>
      </c>
      <c r="S317" s="69">
        <v>36.6</v>
      </c>
      <c r="T317" s="69">
        <v>7.06</v>
      </c>
      <c r="U317" s="69">
        <v>627</v>
      </c>
      <c r="V317" s="69">
        <v>39</v>
      </c>
      <c r="W317" s="68">
        <f t="shared" si="68"/>
        <v>13573.82</v>
      </c>
      <c r="X317" s="68">
        <f t="shared" si="69"/>
        <v>188.22279999999998</v>
      </c>
      <c r="Y317" s="68">
        <f t="shared" si="70"/>
        <v>68.61</v>
      </c>
      <c r="Z317" s="68">
        <f t="shared" si="71"/>
        <v>159.21124999999998</v>
      </c>
      <c r="AA317" s="68">
        <f t="shared" si="72"/>
        <v>369.9846</v>
      </c>
      <c r="AB317" s="68">
        <f t="shared" si="73"/>
        <v>29.897549999999999</v>
      </c>
      <c r="AC317" s="68">
        <f t="shared" si="74"/>
        <v>6391.76</v>
      </c>
      <c r="AD317" s="68">
        <f t="shared" si="75"/>
        <v>5.8901779999999997</v>
      </c>
      <c r="AE317" s="68">
        <f t="shared" si="76"/>
        <v>5318.7840000000006</v>
      </c>
      <c r="AF317" s="68">
        <f t="shared" si="77"/>
        <v>1449.84</v>
      </c>
      <c r="AG317" s="68">
        <f t="shared" si="78"/>
        <v>663.2912</v>
      </c>
      <c r="AH317" s="68">
        <f t="shared" si="79"/>
        <v>43.048919999999995</v>
      </c>
      <c r="AI317" s="68">
        <f t="shared" si="80"/>
        <v>8.0632259999999985</v>
      </c>
      <c r="AJ317" s="68">
        <f t="shared" si="81"/>
        <v>796.22730000000001</v>
      </c>
      <c r="AK317" s="68">
        <f t="shared" si="82"/>
        <v>44.409300000000002</v>
      </c>
      <c r="AL317" s="87">
        <f t="shared" si="83"/>
        <v>4935.2250000000004</v>
      </c>
      <c r="AM317" s="88">
        <f t="shared" si="84"/>
        <v>29111.060323999998</v>
      </c>
    </row>
    <row r="318" spans="1:43" x14ac:dyDescent="0.2">
      <c r="A318" s="65" t="s">
        <v>459</v>
      </c>
      <c r="B318" s="66">
        <v>17</v>
      </c>
      <c r="C318" s="66">
        <v>18</v>
      </c>
      <c r="D318" s="67" t="s">
        <v>479</v>
      </c>
      <c r="E318" s="67" t="s">
        <v>77</v>
      </c>
      <c r="F318" s="68">
        <v>990050</v>
      </c>
      <c r="G318" s="70">
        <v>12450</v>
      </c>
      <c r="H318" s="69">
        <v>114</v>
      </c>
      <c r="I318" s="69">
        <v>40.1</v>
      </c>
      <c r="J318" s="69">
        <v>127</v>
      </c>
      <c r="K318" s="69">
        <v>274</v>
      </c>
      <c r="L318" s="69">
        <v>17.45</v>
      </c>
      <c r="M318" s="69">
        <v>6300</v>
      </c>
      <c r="N318" s="69">
        <v>3.78</v>
      </c>
      <c r="O318" s="69">
        <v>1265</v>
      </c>
      <c r="P318" s="69">
        <v>4850</v>
      </c>
      <c r="Q318" s="70">
        <v>1300</v>
      </c>
      <c r="R318" s="69">
        <v>572</v>
      </c>
      <c r="S318" s="69">
        <v>28.6</v>
      </c>
      <c r="T318" s="69">
        <v>4.92</v>
      </c>
      <c r="U318" s="69">
        <v>417</v>
      </c>
      <c r="V318" s="69">
        <v>27.7</v>
      </c>
      <c r="W318" s="68">
        <f t="shared" si="68"/>
        <v>15293.58</v>
      </c>
      <c r="X318" s="68">
        <f t="shared" si="69"/>
        <v>130.83779999999999</v>
      </c>
      <c r="Y318" s="68">
        <f t="shared" si="70"/>
        <v>45.854349999999997</v>
      </c>
      <c r="Z318" s="68">
        <f t="shared" si="71"/>
        <v>147.05329999999998</v>
      </c>
      <c r="AA318" s="68">
        <f t="shared" si="72"/>
        <v>315.81240000000003</v>
      </c>
      <c r="AB318" s="68">
        <f t="shared" si="73"/>
        <v>19.988975</v>
      </c>
      <c r="AC318" s="68">
        <f t="shared" si="74"/>
        <v>7388.64</v>
      </c>
      <c r="AD318" s="68">
        <f t="shared" si="75"/>
        <v>4.2982379999999996</v>
      </c>
      <c r="AE318" s="68">
        <f t="shared" si="76"/>
        <v>5657.0400000000009</v>
      </c>
      <c r="AF318" s="68">
        <f t="shared" si="77"/>
        <v>1570.6599999999999</v>
      </c>
      <c r="AG318" s="68">
        <f t="shared" si="78"/>
        <v>663.2912</v>
      </c>
      <c r="AH318" s="68">
        <f t="shared" si="79"/>
        <v>33.639319999999998</v>
      </c>
      <c r="AI318" s="68">
        <f t="shared" si="80"/>
        <v>5.6191319999999996</v>
      </c>
      <c r="AJ318" s="68">
        <f t="shared" si="81"/>
        <v>529.54830000000004</v>
      </c>
      <c r="AK318" s="68">
        <f t="shared" si="82"/>
        <v>31.541990000000002</v>
      </c>
      <c r="AL318" s="87">
        <f t="shared" si="83"/>
        <v>1809.5825000000002</v>
      </c>
      <c r="AM318" s="88">
        <f t="shared" si="84"/>
        <v>31837.405004999997</v>
      </c>
    </row>
    <row r="319" spans="1:43" x14ac:dyDescent="0.2">
      <c r="A319" s="65" t="s">
        <v>459</v>
      </c>
      <c r="B319" s="66">
        <v>18</v>
      </c>
      <c r="C319" s="66">
        <v>19</v>
      </c>
      <c r="D319" s="67" t="s">
        <v>482</v>
      </c>
      <c r="E319" s="67" t="s">
        <v>77</v>
      </c>
      <c r="F319" s="68">
        <v>990050</v>
      </c>
      <c r="G319" s="69">
        <v>8510</v>
      </c>
      <c r="H319" s="69">
        <v>121</v>
      </c>
      <c r="I319" s="69">
        <v>40.799999999999997</v>
      </c>
      <c r="J319" s="69">
        <v>103</v>
      </c>
      <c r="K319" s="69">
        <v>243</v>
      </c>
      <c r="L319" s="69">
        <v>18.5</v>
      </c>
      <c r="M319" s="69">
        <v>4410</v>
      </c>
      <c r="N319" s="69">
        <v>3.44</v>
      </c>
      <c r="O319" s="69">
        <v>1640</v>
      </c>
      <c r="P319" s="69">
        <v>3410</v>
      </c>
      <c r="Q319" s="69">
        <v>945</v>
      </c>
      <c r="R319" s="69">
        <v>433</v>
      </c>
      <c r="S319" s="69">
        <v>28.1</v>
      </c>
      <c r="T319" s="69">
        <v>4.7</v>
      </c>
      <c r="U319" s="69">
        <v>441</v>
      </c>
      <c r="V319" s="69">
        <v>25.8</v>
      </c>
      <c r="W319" s="68">
        <f t="shared" si="68"/>
        <v>10453.683999999999</v>
      </c>
      <c r="X319" s="68">
        <f t="shared" si="69"/>
        <v>138.8717</v>
      </c>
      <c r="Y319" s="68">
        <f t="shared" si="70"/>
        <v>46.654799999999994</v>
      </c>
      <c r="Z319" s="68">
        <f t="shared" si="71"/>
        <v>119.26369999999999</v>
      </c>
      <c r="AA319" s="68">
        <f t="shared" si="72"/>
        <v>280.08180000000004</v>
      </c>
      <c r="AB319" s="68">
        <f t="shared" si="73"/>
        <v>21.191749999999999</v>
      </c>
      <c r="AC319" s="68">
        <f t="shared" si="74"/>
        <v>5172.0480000000007</v>
      </c>
      <c r="AD319" s="68">
        <f t="shared" si="75"/>
        <v>3.9116239999999998</v>
      </c>
      <c r="AE319" s="68">
        <f t="shared" si="76"/>
        <v>3977.4240000000004</v>
      </c>
      <c r="AF319" s="68">
        <f t="shared" si="77"/>
        <v>1141.749</v>
      </c>
      <c r="AG319" s="68">
        <f t="shared" si="78"/>
        <v>502.10679999999996</v>
      </c>
      <c r="AH319" s="68">
        <f t="shared" si="79"/>
        <v>33.051220000000001</v>
      </c>
      <c r="AI319" s="68">
        <f t="shared" si="80"/>
        <v>5.3678699999999999</v>
      </c>
      <c r="AJ319" s="68">
        <f t="shared" si="81"/>
        <v>560.02589999999998</v>
      </c>
      <c r="AK319" s="68">
        <f t="shared" si="82"/>
        <v>29.37846</v>
      </c>
      <c r="AL319" s="87">
        <f t="shared" si="83"/>
        <v>2346.02</v>
      </c>
      <c r="AM319" s="88">
        <f t="shared" si="84"/>
        <v>22484.810624000002</v>
      </c>
    </row>
    <row r="320" spans="1:43" x14ac:dyDescent="0.2">
      <c r="A320" s="65" t="s">
        <v>459</v>
      </c>
      <c r="B320" s="66">
        <v>19</v>
      </c>
      <c r="C320" s="66">
        <v>20</v>
      </c>
      <c r="D320" s="67" t="s">
        <v>483</v>
      </c>
      <c r="E320" s="67" t="s">
        <v>77</v>
      </c>
      <c r="F320" s="68">
        <v>990050</v>
      </c>
      <c r="G320" s="69">
        <v>4570</v>
      </c>
      <c r="H320" s="69">
        <v>70.900000000000006</v>
      </c>
      <c r="I320" s="69">
        <v>25.5</v>
      </c>
      <c r="J320" s="69">
        <v>53.4</v>
      </c>
      <c r="K320" s="69">
        <v>131.5</v>
      </c>
      <c r="L320" s="69">
        <v>11.3</v>
      </c>
      <c r="M320" s="69">
        <v>2480</v>
      </c>
      <c r="N320" s="69">
        <v>1.92</v>
      </c>
      <c r="O320" s="69">
        <v>1900</v>
      </c>
      <c r="P320" s="69">
        <v>1720</v>
      </c>
      <c r="Q320" s="69">
        <v>480</v>
      </c>
      <c r="R320" s="69">
        <v>219</v>
      </c>
      <c r="S320" s="69">
        <v>16</v>
      </c>
      <c r="T320" s="69">
        <v>2.82</v>
      </c>
      <c r="U320" s="69">
        <v>270</v>
      </c>
      <c r="V320" s="69">
        <v>13.9</v>
      </c>
      <c r="W320" s="68">
        <f t="shared" si="68"/>
        <v>5613.7879999999996</v>
      </c>
      <c r="X320" s="68">
        <f t="shared" si="69"/>
        <v>81.371930000000006</v>
      </c>
      <c r="Y320" s="68">
        <f t="shared" si="70"/>
        <v>29.15925</v>
      </c>
      <c r="Z320" s="68">
        <f t="shared" si="71"/>
        <v>61.831859999999992</v>
      </c>
      <c r="AA320" s="68">
        <f t="shared" si="72"/>
        <v>151.5669</v>
      </c>
      <c r="AB320" s="68">
        <f t="shared" si="73"/>
        <v>12.94415</v>
      </c>
      <c r="AC320" s="68">
        <f t="shared" si="74"/>
        <v>2908.5440000000003</v>
      </c>
      <c r="AD320" s="68">
        <f t="shared" si="75"/>
        <v>2.1832319999999998</v>
      </c>
      <c r="AE320" s="68">
        <f t="shared" si="76"/>
        <v>2006.2080000000001</v>
      </c>
      <c r="AF320" s="68">
        <f t="shared" si="77"/>
        <v>579.93599999999992</v>
      </c>
      <c r="AG320" s="68">
        <f t="shared" si="78"/>
        <v>253.95239999999998</v>
      </c>
      <c r="AH320" s="68">
        <f t="shared" si="79"/>
        <v>18.819199999999999</v>
      </c>
      <c r="AI320" s="68">
        <f t="shared" si="80"/>
        <v>3.2207219999999994</v>
      </c>
      <c r="AJ320" s="68">
        <f t="shared" si="81"/>
        <v>342.87299999999999</v>
      </c>
      <c r="AK320" s="68">
        <f t="shared" si="82"/>
        <v>15.82793</v>
      </c>
      <c r="AL320" s="87">
        <f t="shared" si="83"/>
        <v>2717.9500000000003</v>
      </c>
      <c r="AM320" s="88">
        <f t="shared" si="84"/>
        <v>12082.226573999998</v>
      </c>
    </row>
    <row r="321" spans="1:39" x14ac:dyDescent="0.2">
      <c r="A321" s="65" t="s">
        <v>459</v>
      </c>
      <c r="B321" s="66">
        <v>20</v>
      </c>
      <c r="C321" s="66">
        <v>21</v>
      </c>
      <c r="D321" s="67" t="s">
        <v>484</v>
      </c>
      <c r="E321" s="67" t="s">
        <v>77</v>
      </c>
      <c r="F321" s="68">
        <v>990050</v>
      </c>
      <c r="G321" s="69">
        <v>1820</v>
      </c>
      <c r="H321" s="69">
        <v>33.799999999999997</v>
      </c>
      <c r="I321" s="69">
        <v>14.3</v>
      </c>
      <c r="J321" s="69">
        <v>23.2</v>
      </c>
      <c r="K321" s="69">
        <v>58.7</v>
      </c>
      <c r="L321" s="69">
        <v>5.68</v>
      </c>
      <c r="M321" s="69">
        <v>963</v>
      </c>
      <c r="N321" s="69">
        <v>1.54</v>
      </c>
      <c r="O321" s="69">
        <v>707</v>
      </c>
      <c r="P321" s="69">
        <v>684</v>
      </c>
      <c r="Q321" s="69">
        <v>189</v>
      </c>
      <c r="R321" s="69">
        <v>92.5</v>
      </c>
      <c r="S321" s="69">
        <v>6.97</v>
      </c>
      <c r="T321" s="69">
        <v>1.79</v>
      </c>
      <c r="U321" s="69">
        <v>145</v>
      </c>
      <c r="V321" s="69">
        <v>10.6</v>
      </c>
      <c r="W321" s="68">
        <f t="shared" si="68"/>
        <v>2235.6880000000001</v>
      </c>
      <c r="X321" s="68">
        <f t="shared" si="69"/>
        <v>38.792259999999992</v>
      </c>
      <c r="Y321" s="68">
        <f t="shared" si="70"/>
        <v>16.352050000000002</v>
      </c>
      <c r="Z321" s="68">
        <f t="shared" si="71"/>
        <v>26.863279999999996</v>
      </c>
      <c r="AA321" s="68">
        <f t="shared" si="72"/>
        <v>67.657620000000009</v>
      </c>
      <c r="AB321" s="68">
        <f t="shared" si="73"/>
        <v>6.5064399999999996</v>
      </c>
      <c r="AC321" s="68">
        <f t="shared" si="74"/>
        <v>1129.4064000000001</v>
      </c>
      <c r="AD321" s="68">
        <f t="shared" si="75"/>
        <v>1.751134</v>
      </c>
      <c r="AE321" s="68">
        <f t="shared" si="76"/>
        <v>797.81760000000008</v>
      </c>
      <c r="AF321" s="68">
        <f t="shared" si="77"/>
        <v>228.34979999999999</v>
      </c>
      <c r="AG321" s="68">
        <f t="shared" si="78"/>
        <v>107.26299999999999</v>
      </c>
      <c r="AH321" s="68">
        <f t="shared" si="79"/>
        <v>8.1981139999999986</v>
      </c>
      <c r="AI321" s="68">
        <f t="shared" si="80"/>
        <v>2.044359</v>
      </c>
      <c r="AJ321" s="68">
        <f t="shared" si="81"/>
        <v>184.13550000000001</v>
      </c>
      <c r="AK321" s="68">
        <f t="shared" si="82"/>
        <v>12.070220000000001</v>
      </c>
      <c r="AL321" s="85">
        <f t="shared" si="83"/>
        <v>1011.3635</v>
      </c>
      <c r="AM321" s="86">
        <f t="shared" si="84"/>
        <v>4862.8957770000006</v>
      </c>
    </row>
    <row r="322" spans="1:39" x14ac:dyDescent="0.2">
      <c r="A322" s="65" t="s">
        <v>459</v>
      </c>
      <c r="B322" s="66">
        <v>21</v>
      </c>
      <c r="C322" s="66">
        <v>22</v>
      </c>
      <c r="D322" s="67" t="s">
        <v>485</v>
      </c>
      <c r="E322" s="67" t="s">
        <v>77</v>
      </c>
      <c r="F322" s="68">
        <v>990050</v>
      </c>
      <c r="G322" s="69">
        <v>1020</v>
      </c>
      <c r="H322" s="69">
        <v>21.6</v>
      </c>
      <c r="I322" s="69">
        <v>9.69</v>
      </c>
      <c r="J322" s="69">
        <v>13.5</v>
      </c>
      <c r="K322" s="69">
        <v>35.299999999999997</v>
      </c>
      <c r="L322" s="69">
        <v>3.84</v>
      </c>
      <c r="M322" s="69">
        <v>494</v>
      </c>
      <c r="N322" s="69">
        <v>1.21</v>
      </c>
      <c r="O322" s="69">
        <v>385</v>
      </c>
      <c r="P322" s="69">
        <v>374</v>
      </c>
      <c r="Q322" s="69">
        <v>102</v>
      </c>
      <c r="R322" s="69">
        <v>53.1</v>
      </c>
      <c r="S322" s="69">
        <v>4.46</v>
      </c>
      <c r="T322" s="69">
        <v>1.35</v>
      </c>
      <c r="U322" s="69">
        <v>100.5</v>
      </c>
      <c r="V322" s="69">
        <v>8.3800000000000008</v>
      </c>
      <c r="W322" s="68">
        <f t="shared" si="68"/>
        <v>1252.9679999999998</v>
      </c>
      <c r="X322" s="68">
        <f t="shared" si="69"/>
        <v>24.790320000000001</v>
      </c>
      <c r="Y322" s="68">
        <f t="shared" si="70"/>
        <v>11.080514999999998</v>
      </c>
      <c r="Z322" s="68">
        <f t="shared" si="71"/>
        <v>15.631649999999999</v>
      </c>
      <c r="AA322" s="68">
        <f t="shared" si="72"/>
        <v>40.686779999999999</v>
      </c>
      <c r="AB322" s="68">
        <f t="shared" si="73"/>
        <v>4.39872</v>
      </c>
      <c r="AC322" s="68">
        <f t="shared" si="74"/>
        <v>579.36320000000001</v>
      </c>
      <c r="AD322" s="68">
        <f t="shared" si="75"/>
        <v>1.375891</v>
      </c>
      <c r="AE322" s="68">
        <f t="shared" si="76"/>
        <v>436.23360000000002</v>
      </c>
      <c r="AF322" s="68">
        <f t="shared" si="77"/>
        <v>123.23639999999999</v>
      </c>
      <c r="AG322" s="68">
        <f t="shared" si="78"/>
        <v>61.574759999999998</v>
      </c>
      <c r="AH322" s="68">
        <f t="shared" si="79"/>
        <v>5.2458519999999993</v>
      </c>
      <c r="AI322" s="68">
        <f t="shared" si="80"/>
        <v>1.5418350000000001</v>
      </c>
      <c r="AJ322" s="68">
        <f t="shared" si="81"/>
        <v>127.62495</v>
      </c>
      <c r="AK322" s="68">
        <f t="shared" si="82"/>
        <v>9.5423060000000017</v>
      </c>
      <c r="AL322" s="85">
        <f t="shared" si="83"/>
        <v>550.74250000000006</v>
      </c>
      <c r="AM322" s="86">
        <f t="shared" si="84"/>
        <v>2695.2947789999994</v>
      </c>
    </row>
    <row r="323" spans="1:39" x14ac:dyDescent="0.2">
      <c r="A323" s="65" t="s">
        <v>459</v>
      </c>
      <c r="B323" s="66">
        <v>22</v>
      </c>
      <c r="C323" s="66">
        <v>23</v>
      </c>
      <c r="D323" s="67" t="s">
        <v>486</v>
      </c>
      <c r="E323" s="67" t="s">
        <v>77</v>
      </c>
      <c r="F323" s="68">
        <v>990050</v>
      </c>
      <c r="G323" s="69">
        <v>1775</v>
      </c>
      <c r="H323" s="69">
        <v>31.2</v>
      </c>
      <c r="I323" s="69">
        <v>12.9</v>
      </c>
      <c r="J323" s="69">
        <v>23.2</v>
      </c>
      <c r="K323" s="69">
        <v>57.2</v>
      </c>
      <c r="L323" s="69">
        <v>5.05</v>
      </c>
      <c r="M323" s="69">
        <v>911</v>
      </c>
      <c r="N323" s="69">
        <v>1.53</v>
      </c>
      <c r="O323" s="69">
        <v>503</v>
      </c>
      <c r="P323" s="69">
        <v>665</v>
      </c>
      <c r="Q323" s="69">
        <v>181</v>
      </c>
      <c r="R323" s="69">
        <v>91.6</v>
      </c>
      <c r="S323" s="69">
        <v>6.65</v>
      </c>
      <c r="T323" s="69">
        <v>1.73</v>
      </c>
      <c r="U323" s="69">
        <v>135</v>
      </c>
      <c r="V323" s="69">
        <v>9.9700000000000006</v>
      </c>
      <c r="W323" s="68">
        <f t="shared" ref="W323:W386" si="85">1.2284*G323</f>
        <v>2180.41</v>
      </c>
      <c r="X323" s="68">
        <f t="shared" ref="X323:X386" si="86">1.1477*H323</f>
        <v>35.808239999999998</v>
      </c>
      <c r="Y323" s="68">
        <f t="shared" ref="Y323:Y386" si="87">1.1435*I323</f>
        <v>14.751149999999999</v>
      </c>
      <c r="Z323" s="68">
        <f t="shared" ref="Z323:Z386" si="88">1.1579*J323</f>
        <v>26.863279999999996</v>
      </c>
      <c r="AA323" s="68">
        <f t="shared" ref="AA323:AA386" si="89">1.1526*K323</f>
        <v>65.928720000000013</v>
      </c>
      <c r="AB323" s="68">
        <f t="shared" ref="AB323:AB386" si="90">1.1455*L323</f>
        <v>5.7847749999999998</v>
      </c>
      <c r="AC323" s="68">
        <f t="shared" ref="AC323:AC386" si="91">1.1728*M323</f>
        <v>1068.4208000000001</v>
      </c>
      <c r="AD323" s="68">
        <f t="shared" ref="AD323:AD386" si="92">1.1371*N323</f>
        <v>1.7397629999999999</v>
      </c>
      <c r="AE323" s="68">
        <f t="shared" ref="AE323:AE386" si="93">1.1664*P323</f>
        <v>775.65600000000006</v>
      </c>
      <c r="AF323" s="68">
        <f t="shared" ref="AF323:AF386" si="94">1.2082*Q323</f>
        <v>218.68419999999998</v>
      </c>
      <c r="AG323" s="68">
        <f t="shared" ref="AG323:AG386" si="95">1.1596*R323</f>
        <v>106.21935999999999</v>
      </c>
      <c r="AH323" s="68">
        <f t="shared" ref="AH323:AH386" si="96">1.1762*S323</f>
        <v>7.8217299999999996</v>
      </c>
      <c r="AI323" s="68">
        <f t="shared" ref="AI323:AI386" si="97">1.1421*T323</f>
        <v>1.9758329999999997</v>
      </c>
      <c r="AJ323" s="68">
        <f t="shared" ref="AJ323:AJ386" si="98">1.2699*U323</f>
        <v>171.4365</v>
      </c>
      <c r="AK323" s="68">
        <f t="shared" ref="AK323:AK386" si="99">1.1387*V323</f>
        <v>11.352839000000001</v>
      </c>
      <c r="AL323" s="85">
        <f t="shared" ref="AL323:AL386" si="100">1.4305*O323</f>
        <v>719.54150000000004</v>
      </c>
      <c r="AM323" s="86">
        <f t="shared" ref="AM323:AM386" si="101">SUM(W323:AK323)</f>
        <v>4692.8531899999998</v>
      </c>
    </row>
    <row r="324" spans="1:39" x14ac:dyDescent="0.2">
      <c r="A324" s="65" t="s">
        <v>459</v>
      </c>
      <c r="B324" s="66">
        <v>23</v>
      </c>
      <c r="C324" s="66">
        <v>24</v>
      </c>
      <c r="D324" s="67" t="s">
        <v>487</v>
      </c>
      <c r="E324" s="67" t="s">
        <v>77</v>
      </c>
      <c r="F324" s="68">
        <v>990050</v>
      </c>
      <c r="G324" s="69">
        <v>3220</v>
      </c>
      <c r="H324" s="69">
        <v>47.2</v>
      </c>
      <c r="I324" s="69">
        <v>16.5</v>
      </c>
      <c r="J324" s="69">
        <v>42.1</v>
      </c>
      <c r="K324" s="69">
        <v>99.1</v>
      </c>
      <c r="L324" s="69">
        <v>7.15</v>
      </c>
      <c r="M324" s="69">
        <v>1625</v>
      </c>
      <c r="N324" s="69">
        <v>1.72</v>
      </c>
      <c r="O324" s="69">
        <v>947</v>
      </c>
      <c r="P324" s="69">
        <v>1275</v>
      </c>
      <c r="Q324" s="69">
        <v>351</v>
      </c>
      <c r="R324" s="69">
        <v>174</v>
      </c>
      <c r="S324" s="69">
        <v>11.05</v>
      </c>
      <c r="T324" s="69">
        <v>1.85</v>
      </c>
      <c r="U324" s="69">
        <v>170</v>
      </c>
      <c r="V324" s="69">
        <v>11.15</v>
      </c>
      <c r="W324" s="68">
        <f t="shared" si="85"/>
        <v>3955.4479999999999</v>
      </c>
      <c r="X324" s="68">
        <f t="shared" si="86"/>
        <v>54.171440000000004</v>
      </c>
      <c r="Y324" s="68">
        <f t="shared" si="87"/>
        <v>18.867750000000001</v>
      </c>
      <c r="Z324" s="68">
        <f t="shared" si="88"/>
        <v>48.747589999999995</v>
      </c>
      <c r="AA324" s="68">
        <f t="shared" si="89"/>
        <v>114.22266</v>
      </c>
      <c r="AB324" s="68">
        <f t="shared" si="90"/>
        <v>8.1903249999999996</v>
      </c>
      <c r="AC324" s="68">
        <f t="shared" si="91"/>
        <v>1905.8000000000002</v>
      </c>
      <c r="AD324" s="68">
        <f t="shared" si="92"/>
        <v>1.9558119999999999</v>
      </c>
      <c r="AE324" s="68">
        <f t="shared" si="93"/>
        <v>1487.16</v>
      </c>
      <c r="AF324" s="68">
        <f t="shared" si="94"/>
        <v>424.07819999999998</v>
      </c>
      <c r="AG324" s="68">
        <f t="shared" si="95"/>
        <v>201.7704</v>
      </c>
      <c r="AH324" s="68">
        <f t="shared" si="96"/>
        <v>12.99701</v>
      </c>
      <c r="AI324" s="68">
        <f t="shared" si="97"/>
        <v>2.1128849999999999</v>
      </c>
      <c r="AJ324" s="68">
        <f t="shared" si="98"/>
        <v>215.88300000000001</v>
      </c>
      <c r="AK324" s="68">
        <f t="shared" si="99"/>
        <v>12.696505</v>
      </c>
      <c r="AL324" s="85">
        <f t="shared" si="100"/>
        <v>1354.6835000000001</v>
      </c>
      <c r="AM324" s="86">
        <f t="shared" si="101"/>
        <v>8464.1015769999995</v>
      </c>
    </row>
    <row r="325" spans="1:39" x14ac:dyDescent="0.2">
      <c r="A325" s="65" t="s">
        <v>459</v>
      </c>
      <c r="B325" s="66">
        <v>24</v>
      </c>
      <c r="C325" s="66">
        <v>25</v>
      </c>
      <c r="D325" s="67" t="s">
        <v>488</v>
      </c>
      <c r="E325" s="67" t="s">
        <v>77</v>
      </c>
      <c r="F325" s="68">
        <v>990050</v>
      </c>
      <c r="G325" s="69">
        <v>1620</v>
      </c>
      <c r="H325" s="69">
        <v>28.1</v>
      </c>
      <c r="I325" s="69">
        <v>10.8</v>
      </c>
      <c r="J325" s="69">
        <v>20.399999999999999</v>
      </c>
      <c r="K325" s="69">
        <v>50.5</v>
      </c>
      <c r="L325" s="69">
        <v>4.47</v>
      </c>
      <c r="M325" s="69">
        <v>838</v>
      </c>
      <c r="N325" s="69">
        <v>0.98</v>
      </c>
      <c r="O325" s="69">
        <v>630</v>
      </c>
      <c r="P325" s="69">
        <v>595</v>
      </c>
      <c r="Q325" s="69">
        <v>165</v>
      </c>
      <c r="R325" s="69">
        <v>80.3</v>
      </c>
      <c r="S325" s="69">
        <v>6.02</v>
      </c>
      <c r="T325" s="69">
        <v>1.27</v>
      </c>
      <c r="U325" s="69">
        <v>103.5</v>
      </c>
      <c r="V325" s="69">
        <v>7.26</v>
      </c>
      <c r="W325" s="68">
        <f t="shared" si="85"/>
        <v>1990.0079999999998</v>
      </c>
      <c r="X325" s="68">
        <f t="shared" si="86"/>
        <v>32.250369999999997</v>
      </c>
      <c r="Y325" s="68">
        <f t="shared" si="87"/>
        <v>12.3498</v>
      </c>
      <c r="Z325" s="68">
        <f t="shared" si="88"/>
        <v>23.621159999999996</v>
      </c>
      <c r="AA325" s="68">
        <f t="shared" si="89"/>
        <v>58.206300000000006</v>
      </c>
      <c r="AB325" s="68">
        <f t="shared" si="90"/>
        <v>5.1203849999999997</v>
      </c>
      <c r="AC325" s="68">
        <f t="shared" si="91"/>
        <v>982.80640000000005</v>
      </c>
      <c r="AD325" s="68">
        <f t="shared" si="92"/>
        <v>1.114358</v>
      </c>
      <c r="AE325" s="68">
        <f t="shared" si="93"/>
        <v>694.00800000000004</v>
      </c>
      <c r="AF325" s="68">
        <f t="shared" si="94"/>
        <v>199.35299999999998</v>
      </c>
      <c r="AG325" s="68">
        <f t="shared" si="95"/>
        <v>93.11587999999999</v>
      </c>
      <c r="AH325" s="68">
        <f t="shared" si="96"/>
        <v>7.0807239999999991</v>
      </c>
      <c r="AI325" s="68">
        <f t="shared" si="97"/>
        <v>1.450467</v>
      </c>
      <c r="AJ325" s="68">
        <f t="shared" si="98"/>
        <v>131.43465</v>
      </c>
      <c r="AK325" s="68">
        <f t="shared" si="99"/>
        <v>8.2669619999999995</v>
      </c>
      <c r="AL325" s="85">
        <f t="shared" si="100"/>
        <v>901.21500000000003</v>
      </c>
      <c r="AM325" s="86">
        <f t="shared" si="101"/>
        <v>4240.1864559999985</v>
      </c>
    </row>
    <row r="326" spans="1:39" x14ac:dyDescent="0.2">
      <c r="A326" s="65" t="s">
        <v>459</v>
      </c>
      <c r="B326" s="66">
        <v>25</v>
      </c>
      <c r="C326" s="66">
        <v>26</v>
      </c>
      <c r="D326" s="67" t="s">
        <v>489</v>
      </c>
      <c r="E326" s="67" t="s">
        <v>77</v>
      </c>
      <c r="F326" s="68">
        <v>990050</v>
      </c>
      <c r="G326" s="69">
        <v>1745</v>
      </c>
      <c r="H326" s="69">
        <v>33.299999999999997</v>
      </c>
      <c r="I326" s="69">
        <v>11.65</v>
      </c>
      <c r="J326" s="69">
        <v>25.2</v>
      </c>
      <c r="K326" s="69">
        <v>61.4</v>
      </c>
      <c r="L326" s="69">
        <v>5.22</v>
      </c>
      <c r="M326" s="69">
        <v>883</v>
      </c>
      <c r="N326" s="69">
        <v>1</v>
      </c>
      <c r="O326" s="69">
        <v>746</v>
      </c>
      <c r="P326" s="69">
        <v>685</v>
      </c>
      <c r="Q326" s="69">
        <v>186.5</v>
      </c>
      <c r="R326" s="69">
        <v>96.5</v>
      </c>
      <c r="S326" s="69">
        <v>7.26</v>
      </c>
      <c r="T326" s="69">
        <v>1.39</v>
      </c>
      <c r="U326" s="69">
        <v>121</v>
      </c>
      <c r="V326" s="69">
        <v>7.61</v>
      </c>
      <c r="W326" s="68">
        <f t="shared" si="85"/>
        <v>2143.558</v>
      </c>
      <c r="X326" s="68">
        <f t="shared" si="86"/>
        <v>38.218409999999992</v>
      </c>
      <c r="Y326" s="68">
        <f t="shared" si="87"/>
        <v>13.321775000000001</v>
      </c>
      <c r="Z326" s="68">
        <f t="shared" si="88"/>
        <v>29.179079999999999</v>
      </c>
      <c r="AA326" s="68">
        <f t="shared" si="89"/>
        <v>70.76964000000001</v>
      </c>
      <c r="AB326" s="68">
        <f t="shared" si="90"/>
        <v>5.9795099999999994</v>
      </c>
      <c r="AC326" s="68">
        <f t="shared" si="91"/>
        <v>1035.5824</v>
      </c>
      <c r="AD326" s="68">
        <f t="shared" si="92"/>
        <v>1.1371</v>
      </c>
      <c r="AE326" s="68">
        <f t="shared" si="93"/>
        <v>798.98400000000004</v>
      </c>
      <c r="AF326" s="68">
        <f t="shared" si="94"/>
        <v>225.32929999999999</v>
      </c>
      <c r="AG326" s="68">
        <f t="shared" si="95"/>
        <v>111.9014</v>
      </c>
      <c r="AH326" s="68">
        <f t="shared" si="96"/>
        <v>8.5392119999999991</v>
      </c>
      <c r="AI326" s="68">
        <f t="shared" si="97"/>
        <v>1.5875189999999997</v>
      </c>
      <c r="AJ326" s="68">
        <f t="shared" si="98"/>
        <v>153.65790000000001</v>
      </c>
      <c r="AK326" s="68">
        <f t="shared" si="99"/>
        <v>8.6655069999999998</v>
      </c>
      <c r="AL326" s="85">
        <f t="shared" si="100"/>
        <v>1067.153</v>
      </c>
      <c r="AM326" s="86">
        <f t="shared" si="101"/>
        <v>4646.4107529999992</v>
      </c>
    </row>
    <row r="327" spans="1:39" x14ac:dyDescent="0.2">
      <c r="A327" s="65" t="s">
        <v>459</v>
      </c>
      <c r="B327" s="66">
        <v>26</v>
      </c>
      <c r="C327" s="66">
        <v>27</v>
      </c>
      <c r="D327" s="67" t="s">
        <v>491</v>
      </c>
      <c r="E327" s="67" t="s">
        <v>77</v>
      </c>
      <c r="F327" s="68">
        <v>990050</v>
      </c>
      <c r="G327" s="69">
        <v>3330</v>
      </c>
      <c r="H327" s="69">
        <v>49.9</v>
      </c>
      <c r="I327" s="69">
        <v>14.1</v>
      </c>
      <c r="J327" s="69">
        <v>47.9</v>
      </c>
      <c r="K327" s="69">
        <v>113</v>
      </c>
      <c r="L327" s="69">
        <v>7.13</v>
      </c>
      <c r="M327" s="69">
        <v>1680</v>
      </c>
      <c r="N327" s="69">
        <v>0.98</v>
      </c>
      <c r="O327" s="69">
        <v>1505</v>
      </c>
      <c r="P327" s="69">
        <v>1315</v>
      </c>
      <c r="Q327" s="69">
        <v>358</v>
      </c>
      <c r="R327" s="69">
        <v>189</v>
      </c>
      <c r="S327" s="69">
        <v>12.55</v>
      </c>
      <c r="T327" s="69">
        <v>1.51</v>
      </c>
      <c r="U327" s="69">
        <v>156</v>
      </c>
      <c r="V327" s="69">
        <v>7.55</v>
      </c>
      <c r="W327" s="68">
        <f t="shared" si="85"/>
        <v>4090.5719999999997</v>
      </c>
      <c r="X327" s="68">
        <f t="shared" si="86"/>
        <v>57.270229999999998</v>
      </c>
      <c r="Y327" s="68">
        <f t="shared" si="87"/>
        <v>16.123349999999999</v>
      </c>
      <c r="Z327" s="68">
        <f t="shared" si="88"/>
        <v>55.463409999999996</v>
      </c>
      <c r="AA327" s="68">
        <f t="shared" si="89"/>
        <v>130.24380000000002</v>
      </c>
      <c r="AB327" s="68">
        <f t="shared" si="90"/>
        <v>8.1674150000000001</v>
      </c>
      <c r="AC327" s="68">
        <f t="shared" si="91"/>
        <v>1970.3040000000001</v>
      </c>
      <c r="AD327" s="68">
        <f t="shared" si="92"/>
        <v>1.114358</v>
      </c>
      <c r="AE327" s="68">
        <f t="shared" si="93"/>
        <v>1533.816</v>
      </c>
      <c r="AF327" s="68">
        <f t="shared" si="94"/>
        <v>432.53559999999999</v>
      </c>
      <c r="AG327" s="68">
        <f t="shared" si="95"/>
        <v>219.1644</v>
      </c>
      <c r="AH327" s="68">
        <f t="shared" si="96"/>
        <v>14.76131</v>
      </c>
      <c r="AI327" s="68">
        <f t="shared" si="97"/>
        <v>1.7245709999999999</v>
      </c>
      <c r="AJ327" s="68">
        <f t="shared" si="98"/>
        <v>198.1044</v>
      </c>
      <c r="AK327" s="68">
        <f t="shared" si="99"/>
        <v>8.5971849999999996</v>
      </c>
      <c r="AL327" s="85">
        <f t="shared" si="100"/>
        <v>2152.9025000000001</v>
      </c>
      <c r="AM327" s="86">
        <f t="shared" si="101"/>
        <v>8737.9620290000003</v>
      </c>
    </row>
    <row r="328" spans="1:39" x14ac:dyDescent="0.2">
      <c r="A328" s="65" t="s">
        <v>459</v>
      </c>
      <c r="B328" s="66">
        <v>27</v>
      </c>
      <c r="C328" s="66">
        <v>28</v>
      </c>
      <c r="D328" s="67" t="s">
        <v>492</v>
      </c>
      <c r="E328" s="67" t="s">
        <v>77</v>
      </c>
      <c r="F328" s="68">
        <v>990050</v>
      </c>
      <c r="G328" s="69">
        <v>3280</v>
      </c>
      <c r="H328" s="69">
        <v>40.700000000000003</v>
      </c>
      <c r="I328" s="69">
        <v>14.3</v>
      </c>
      <c r="J328" s="69">
        <v>35.4</v>
      </c>
      <c r="K328" s="69">
        <v>82.4</v>
      </c>
      <c r="L328" s="69">
        <v>6.23</v>
      </c>
      <c r="M328" s="69">
        <v>1880</v>
      </c>
      <c r="N328" s="69">
        <v>1.33</v>
      </c>
      <c r="O328" s="69">
        <v>1455</v>
      </c>
      <c r="P328" s="69">
        <v>1180</v>
      </c>
      <c r="Q328" s="69">
        <v>342</v>
      </c>
      <c r="R328" s="69">
        <v>149.5</v>
      </c>
      <c r="S328" s="69">
        <v>9.61</v>
      </c>
      <c r="T328" s="69">
        <v>1.7</v>
      </c>
      <c r="U328" s="69">
        <v>145.5</v>
      </c>
      <c r="V328" s="69">
        <v>10.4</v>
      </c>
      <c r="W328" s="68">
        <f t="shared" si="85"/>
        <v>4029.1519999999996</v>
      </c>
      <c r="X328" s="68">
        <f t="shared" si="86"/>
        <v>46.711390000000002</v>
      </c>
      <c r="Y328" s="68">
        <f t="shared" si="87"/>
        <v>16.352050000000002</v>
      </c>
      <c r="Z328" s="68">
        <f t="shared" si="88"/>
        <v>40.989659999999994</v>
      </c>
      <c r="AA328" s="68">
        <f t="shared" si="89"/>
        <v>94.974240000000009</v>
      </c>
      <c r="AB328" s="68">
        <f t="shared" si="90"/>
        <v>7.1364650000000003</v>
      </c>
      <c r="AC328" s="68">
        <f t="shared" si="91"/>
        <v>2204.864</v>
      </c>
      <c r="AD328" s="68">
        <f t="shared" si="92"/>
        <v>1.512343</v>
      </c>
      <c r="AE328" s="68">
        <f t="shared" si="93"/>
        <v>1376.3520000000001</v>
      </c>
      <c r="AF328" s="68">
        <f t="shared" si="94"/>
        <v>413.20439999999996</v>
      </c>
      <c r="AG328" s="68">
        <f t="shared" si="95"/>
        <v>173.36019999999999</v>
      </c>
      <c r="AH328" s="68">
        <f t="shared" si="96"/>
        <v>11.303281999999998</v>
      </c>
      <c r="AI328" s="68">
        <f t="shared" si="97"/>
        <v>1.9415699999999998</v>
      </c>
      <c r="AJ328" s="68">
        <f t="shared" si="98"/>
        <v>184.77045000000001</v>
      </c>
      <c r="AK328" s="68">
        <f t="shared" si="99"/>
        <v>11.84248</v>
      </c>
      <c r="AL328" s="85">
        <f t="shared" si="100"/>
        <v>2081.3775000000001</v>
      </c>
      <c r="AM328" s="86">
        <f t="shared" si="101"/>
        <v>8614.4665299999979</v>
      </c>
    </row>
    <row r="329" spans="1:39" x14ac:dyDescent="0.2">
      <c r="A329" s="65" t="s">
        <v>459</v>
      </c>
      <c r="B329" s="66">
        <v>28</v>
      </c>
      <c r="C329" s="66">
        <v>29</v>
      </c>
      <c r="D329" s="67" t="s">
        <v>493</v>
      </c>
      <c r="E329" s="67" t="s">
        <v>77</v>
      </c>
      <c r="F329" s="68">
        <v>990050</v>
      </c>
      <c r="G329" s="69">
        <v>4580</v>
      </c>
      <c r="H329" s="69">
        <v>50.4</v>
      </c>
      <c r="I329" s="69">
        <v>18.899999999999999</v>
      </c>
      <c r="J329" s="69">
        <v>41.4</v>
      </c>
      <c r="K329" s="69">
        <v>96.7</v>
      </c>
      <c r="L329" s="69">
        <v>7.9</v>
      </c>
      <c r="M329" s="69">
        <v>2760</v>
      </c>
      <c r="N329" s="69">
        <v>1.82</v>
      </c>
      <c r="O329" s="69">
        <v>894</v>
      </c>
      <c r="P329" s="69">
        <v>1510</v>
      </c>
      <c r="Q329" s="69">
        <v>450</v>
      </c>
      <c r="R329" s="69">
        <v>176</v>
      </c>
      <c r="S329" s="69">
        <v>11.7</v>
      </c>
      <c r="T329" s="69">
        <v>2.31</v>
      </c>
      <c r="U329" s="69">
        <v>191.5</v>
      </c>
      <c r="V329" s="69">
        <v>13.4</v>
      </c>
      <c r="W329" s="68">
        <f t="shared" si="85"/>
        <v>5626.0720000000001</v>
      </c>
      <c r="X329" s="68">
        <f t="shared" si="86"/>
        <v>57.844079999999998</v>
      </c>
      <c r="Y329" s="68">
        <f t="shared" si="87"/>
        <v>21.612149999999996</v>
      </c>
      <c r="Z329" s="68">
        <f t="shared" si="88"/>
        <v>47.937059999999995</v>
      </c>
      <c r="AA329" s="68">
        <f t="shared" si="89"/>
        <v>111.45642000000001</v>
      </c>
      <c r="AB329" s="68">
        <f t="shared" si="90"/>
        <v>9.0494500000000002</v>
      </c>
      <c r="AC329" s="68">
        <f t="shared" si="91"/>
        <v>3236.9280000000003</v>
      </c>
      <c r="AD329" s="68">
        <f t="shared" si="92"/>
        <v>2.0695220000000001</v>
      </c>
      <c r="AE329" s="68">
        <f t="shared" si="93"/>
        <v>1761.2640000000001</v>
      </c>
      <c r="AF329" s="68">
        <f t="shared" si="94"/>
        <v>543.68999999999994</v>
      </c>
      <c r="AG329" s="68">
        <f t="shared" si="95"/>
        <v>204.08959999999999</v>
      </c>
      <c r="AH329" s="68">
        <f t="shared" si="96"/>
        <v>13.761539999999998</v>
      </c>
      <c r="AI329" s="68">
        <f t="shared" si="97"/>
        <v>2.6382509999999999</v>
      </c>
      <c r="AJ329" s="68">
        <f t="shared" si="98"/>
        <v>243.18585000000002</v>
      </c>
      <c r="AK329" s="68">
        <f t="shared" si="99"/>
        <v>15.25858</v>
      </c>
      <c r="AL329" s="85">
        <f t="shared" si="100"/>
        <v>1278.8670000000002</v>
      </c>
      <c r="AM329" s="86">
        <f t="shared" si="101"/>
        <v>11896.856503000001</v>
      </c>
    </row>
    <row r="330" spans="1:39" x14ac:dyDescent="0.2">
      <c r="A330" s="65" t="s">
        <v>459</v>
      </c>
      <c r="B330" s="66">
        <v>29</v>
      </c>
      <c r="C330" s="66">
        <v>30</v>
      </c>
      <c r="D330" s="67" t="s">
        <v>494</v>
      </c>
      <c r="E330" s="67" t="s">
        <v>77</v>
      </c>
      <c r="F330" s="68">
        <v>990050</v>
      </c>
      <c r="G330" s="69">
        <v>7980</v>
      </c>
      <c r="H330" s="69">
        <v>86.2</v>
      </c>
      <c r="I330" s="69">
        <v>35.4</v>
      </c>
      <c r="J330" s="69">
        <v>65.7</v>
      </c>
      <c r="K330" s="69">
        <v>154.5</v>
      </c>
      <c r="L330" s="69">
        <v>14.1</v>
      </c>
      <c r="M330" s="69">
        <v>4540</v>
      </c>
      <c r="N330" s="69">
        <v>3.56</v>
      </c>
      <c r="O330" s="69">
        <v>1575</v>
      </c>
      <c r="P330" s="69">
        <v>2510</v>
      </c>
      <c r="Q330" s="69">
        <v>803</v>
      </c>
      <c r="R330" s="69">
        <v>279</v>
      </c>
      <c r="S330" s="69">
        <v>19.25</v>
      </c>
      <c r="T330" s="69">
        <v>4.5</v>
      </c>
      <c r="U330" s="69">
        <v>349</v>
      </c>
      <c r="V330" s="69">
        <v>26.2</v>
      </c>
      <c r="W330" s="68">
        <f t="shared" si="85"/>
        <v>9802.6319999999996</v>
      </c>
      <c r="X330" s="68">
        <f t="shared" si="86"/>
        <v>98.931740000000005</v>
      </c>
      <c r="Y330" s="68">
        <f t="shared" si="87"/>
        <v>40.479899999999994</v>
      </c>
      <c r="Z330" s="68">
        <f t="shared" si="88"/>
        <v>76.074029999999993</v>
      </c>
      <c r="AA330" s="68">
        <f t="shared" si="89"/>
        <v>178.07670000000002</v>
      </c>
      <c r="AB330" s="68">
        <f t="shared" si="90"/>
        <v>16.15155</v>
      </c>
      <c r="AC330" s="68">
        <f t="shared" si="91"/>
        <v>5324.5120000000006</v>
      </c>
      <c r="AD330" s="68">
        <f t="shared" si="92"/>
        <v>4.048076</v>
      </c>
      <c r="AE330" s="68">
        <f t="shared" si="93"/>
        <v>2927.6640000000002</v>
      </c>
      <c r="AF330" s="68">
        <f t="shared" si="94"/>
        <v>970.18459999999993</v>
      </c>
      <c r="AG330" s="68">
        <f t="shared" si="95"/>
        <v>323.52839999999998</v>
      </c>
      <c r="AH330" s="68">
        <f t="shared" si="96"/>
        <v>22.641849999999998</v>
      </c>
      <c r="AI330" s="68">
        <f t="shared" si="97"/>
        <v>5.1394499999999992</v>
      </c>
      <c r="AJ330" s="68">
        <f t="shared" si="98"/>
        <v>443.19510000000002</v>
      </c>
      <c r="AK330" s="68">
        <f t="shared" si="99"/>
        <v>29.833940000000002</v>
      </c>
      <c r="AL330" s="85">
        <f t="shared" si="100"/>
        <v>2253.0375000000004</v>
      </c>
      <c r="AM330" s="86">
        <f t="shared" si="101"/>
        <v>20263.093335999998</v>
      </c>
    </row>
    <row r="331" spans="1:39" x14ac:dyDescent="0.2">
      <c r="A331" s="65" t="s">
        <v>459</v>
      </c>
      <c r="B331" s="66">
        <v>30</v>
      </c>
      <c r="C331" s="66">
        <v>31</v>
      </c>
      <c r="D331" s="67" t="s">
        <v>495</v>
      </c>
      <c r="E331" s="67" t="s">
        <v>77</v>
      </c>
      <c r="F331" s="68">
        <v>990050</v>
      </c>
      <c r="G331" s="69">
        <v>3890</v>
      </c>
      <c r="H331" s="69">
        <v>41.6</v>
      </c>
      <c r="I331" s="69">
        <v>16.7</v>
      </c>
      <c r="J331" s="69">
        <v>30.1</v>
      </c>
      <c r="K331" s="69">
        <v>70.7</v>
      </c>
      <c r="L331" s="69">
        <v>6.95</v>
      </c>
      <c r="M331" s="69">
        <v>2250</v>
      </c>
      <c r="N331" s="69">
        <v>1.55</v>
      </c>
      <c r="O331" s="69">
        <v>642</v>
      </c>
      <c r="P331" s="69">
        <v>1185</v>
      </c>
      <c r="Q331" s="69">
        <v>375</v>
      </c>
      <c r="R331" s="69">
        <v>127.5</v>
      </c>
      <c r="S331" s="69">
        <v>8.9499999999999993</v>
      </c>
      <c r="T331" s="69">
        <v>2.13</v>
      </c>
      <c r="U331" s="69">
        <v>175</v>
      </c>
      <c r="V331" s="69">
        <v>12.4</v>
      </c>
      <c r="W331" s="68">
        <f t="shared" si="85"/>
        <v>4778.4759999999997</v>
      </c>
      <c r="X331" s="68">
        <f t="shared" si="86"/>
        <v>47.744320000000002</v>
      </c>
      <c r="Y331" s="68">
        <f t="shared" si="87"/>
        <v>19.096449999999997</v>
      </c>
      <c r="Z331" s="68">
        <f t="shared" si="88"/>
        <v>34.852789999999999</v>
      </c>
      <c r="AA331" s="68">
        <f t="shared" si="89"/>
        <v>81.488820000000004</v>
      </c>
      <c r="AB331" s="68">
        <f t="shared" si="90"/>
        <v>7.9612249999999998</v>
      </c>
      <c r="AC331" s="68">
        <f t="shared" si="91"/>
        <v>2638.8</v>
      </c>
      <c r="AD331" s="68">
        <f t="shared" si="92"/>
        <v>1.762505</v>
      </c>
      <c r="AE331" s="68">
        <f t="shared" si="93"/>
        <v>1382.1840000000002</v>
      </c>
      <c r="AF331" s="68">
        <f t="shared" si="94"/>
        <v>453.07499999999999</v>
      </c>
      <c r="AG331" s="68">
        <f t="shared" si="95"/>
        <v>147.84899999999999</v>
      </c>
      <c r="AH331" s="68">
        <f t="shared" si="96"/>
        <v>10.526989999999998</v>
      </c>
      <c r="AI331" s="68">
        <f t="shared" si="97"/>
        <v>2.4326729999999999</v>
      </c>
      <c r="AJ331" s="68">
        <f t="shared" si="98"/>
        <v>222.23250000000002</v>
      </c>
      <c r="AK331" s="68">
        <f t="shared" si="99"/>
        <v>14.11988</v>
      </c>
      <c r="AL331" s="85">
        <f t="shared" si="100"/>
        <v>918.38100000000009</v>
      </c>
      <c r="AM331" s="86">
        <f t="shared" si="101"/>
        <v>9842.6021529999998</v>
      </c>
    </row>
    <row r="332" spans="1:39" x14ac:dyDescent="0.2">
      <c r="A332" s="65" t="s">
        <v>459</v>
      </c>
      <c r="B332" s="66">
        <v>31</v>
      </c>
      <c r="C332" s="66">
        <v>32</v>
      </c>
      <c r="D332" s="67" t="s">
        <v>496</v>
      </c>
      <c r="E332" s="67" t="s">
        <v>77</v>
      </c>
      <c r="F332" s="68">
        <v>990050</v>
      </c>
      <c r="G332" s="69">
        <v>2350</v>
      </c>
      <c r="H332" s="69">
        <v>62.3</v>
      </c>
      <c r="I332" s="69">
        <v>20.6</v>
      </c>
      <c r="J332" s="69">
        <v>39.4</v>
      </c>
      <c r="K332" s="69">
        <v>103.5</v>
      </c>
      <c r="L332" s="69">
        <v>9.74</v>
      </c>
      <c r="M332" s="69">
        <v>1210</v>
      </c>
      <c r="N332" s="69">
        <v>1.2</v>
      </c>
      <c r="O332" s="69">
        <v>689</v>
      </c>
      <c r="P332" s="69">
        <v>946</v>
      </c>
      <c r="Q332" s="69">
        <v>251</v>
      </c>
      <c r="R332" s="69">
        <v>146.5</v>
      </c>
      <c r="S332" s="69">
        <v>12.9</v>
      </c>
      <c r="T332" s="69">
        <v>2.17</v>
      </c>
      <c r="U332" s="69">
        <v>239</v>
      </c>
      <c r="V332" s="69">
        <v>10.15</v>
      </c>
      <c r="W332" s="68">
        <f t="shared" si="85"/>
        <v>2886.74</v>
      </c>
      <c r="X332" s="68">
        <f t="shared" si="86"/>
        <v>71.501709999999989</v>
      </c>
      <c r="Y332" s="68">
        <f t="shared" si="87"/>
        <v>23.556100000000001</v>
      </c>
      <c r="Z332" s="68">
        <f t="shared" si="88"/>
        <v>45.621259999999992</v>
      </c>
      <c r="AA332" s="68">
        <f t="shared" si="89"/>
        <v>119.2941</v>
      </c>
      <c r="AB332" s="68">
        <f t="shared" si="90"/>
        <v>11.157170000000001</v>
      </c>
      <c r="AC332" s="68">
        <f t="shared" si="91"/>
        <v>1419.088</v>
      </c>
      <c r="AD332" s="68">
        <f t="shared" si="92"/>
        <v>1.36452</v>
      </c>
      <c r="AE332" s="68">
        <f t="shared" si="93"/>
        <v>1103.4144000000001</v>
      </c>
      <c r="AF332" s="68">
        <f t="shared" si="94"/>
        <v>303.25819999999999</v>
      </c>
      <c r="AG332" s="68">
        <f t="shared" si="95"/>
        <v>169.88139999999999</v>
      </c>
      <c r="AH332" s="68">
        <f t="shared" si="96"/>
        <v>15.172979999999999</v>
      </c>
      <c r="AI332" s="68">
        <f t="shared" si="97"/>
        <v>2.4783569999999995</v>
      </c>
      <c r="AJ332" s="68">
        <f t="shared" si="98"/>
        <v>303.5061</v>
      </c>
      <c r="AK332" s="68">
        <f t="shared" si="99"/>
        <v>11.557805</v>
      </c>
      <c r="AL332" s="85">
        <f t="shared" si="100"/>
        <v>985.61450000000002</v>
      </c>
      <c r="AM332" s="86">
        <f t="shared" si="101"/>
        <v>6487.5921020000005</v>
      </c>
    </row>
    <row r="333" spans="1:39" x14ac:dyDescent="0.2">
      <c r="A333" s="65" t="s">
        <v>459</v>
      </c>
      <c r="B333" s="66">
        <v>32</v>
      </c>
      <c r="C333" s="66">
        <v>33</v>
      </c>
      <c r="D333" s="67" t="s">
        <v>497</v>
      </c>
      <c r="E333" s="67" t="s">
        <v>77</v>
      </c>
      <c r="F333" s="68">
        <v>990050</v>
      </c>
      <c r="G333" s="69">
        <v>2140</v>
      </c>
      <c r="H333" s="69">
        <v>50.9</v>
      </c>
      <c r="I333" s="69">
        <v>19.05</v>
      </c>
      <c r="J333" s="69">
        <v>33.299999999999997</v>
      </c>
      <c r="K333" s="69">
        <v>86.4</v>
      </c>
      <c r="L333" s="69">
        <v>8.31</v>
      </c>
      <c r="M333" s="69">
        <v>1195</v>
      </c>
      <c r="N333" s="69">
        <v>1.44</v>
      </c>
      <c r="O333" s="69">
        <v>787</v>
      </c>
      <c r="P333" s="69">
        <v>824</v>
      </c>
      <c r="Q333" s="69">
        <v>223</v>
      </c>
      <c r="R333" s="69">
        <v>123.5</v>
      </c>
      <c r="S333" s="69">
        <v>10.75</v>
      </c>
      <c r="T333" s="69">
        <v>2.17</v>
      </c>
      <c r="U333" s="69">
        <v>197</v>
      </c>
      <c r="V333" s="69">
        <v>10.85</v>
      </c>
      <c r="W333" s="68">
        <f t="shared" si="85"/>
        <v>2628.7759999999998</v>
      </c>
      <c r="X333" s="68">
        <f t="shared" si="86"/>
        <v>58.417929999999998</v>
      </c>
      <c r="Y333" s="68">
        <f t="shared" si="87"/>
        <v>21.783674999999999</v>
      </c>
      <c r="Z333" s="68">
        <f t="shared" si="88"/>
        <v>38.558069999999994</v>
      </c>
      <c r="AA333" s="68">
        <f t="shared" si="89"/>
        <v>99.584640000000007</v>
      </c>
      <c r="AB333" s="68">
        <f t="shared" si="90"/>
        <v>9.5191049999999997</v>
      </c>
      <c r="AC333" s="68">
        <f t="shared" si="91"/>
        <v>1401.4960000000001</v>
      </c>
      <c r="AD333" s="68">
        <f t="shared" si="92"/>
        <v>1.637424</v>
      </c>
      <c r="AE333" s="68">
        <f t="shared" si="93"/>
        <v>961.11360000000013</v>
      </c>
      <c r="AF333" s="68">
        <f t="shared" si="94"/>
        <v>269.42859999999996</v>
      </c>
      <c r="AG333" s="68">
        <f t="shared" si="95"/>
        <v>143.2106</v>
      </c>
      <c r="AH333" s="68">
        <f t="shared" si="96"/>
        <v>12.64415</v>
      </c>
      <c r="AI333" s="68">
        <f t="shared" si="97"/>
        <v>2.4783569999999995</v>
      </c>
      <c r="AJ333" s="68">
        <f t="shared" si="98"/>
        <v>250.1703</v>
      </c>
      <c r="AK333" s="68">
        <f t="shared" si="99"/>
        <v>12.354895000000001</v>
      </c>
      <c r="AL333" s="85">
        <f t="shared" si="100"/>
        <v>1125.8035</v>
      </c>
      <c r="AM333" s="86">
        <f t="shared" si="101"/>
        <v>5911.1733460000005</v>
      </c>
    </row>
    <row r="334" spans="1:39" x14ac:dyDescent="0.2">
      <c r="A334" s="65" t="s">
        <v>459</v>
      </c>
      <c r="B334" s="66">
        <v>33</v>
      </c>
      <c r="C334" s="66">
        <v>34</v>
      </c>
      <c r="D334" s="67" t="s">
        <v>498</v>
      </c>
      <c r="E334" s="67" t="s">
        <v>77</v>
      </c>
      <c r="F334" s="68">
        <v>990050</v>
      </c>
      <c r="G334" s="69">
        <v>4790</v>
      </c>
      <c r="H334" s="69">
        <v>44</v>
      </c>
      <c r="I334" s="69">
        <v>19.600000000000001</v>
      </c>
      <c r="J334" s="69">
        <v>34.299999999999997</v>
      </c>
      <c r="K334" s="69">
        <v>79.099999999999994</v>
      </c>
      <c r="L334" s="69">
        <v>7.48</v>
      </c>
      <c r="M334" s="69">
        <v>2800</v>
      </c>
      <c r="N334" s="69">
        <v>2.52</v>
      </c>
      <c r="O334" s="69">
        <v>1525</v>
      </c>
      <c r="P334" s="69">
        <v>1460</v>
      </c>
      <c r="Q334" s="69">
        <v>460</v>
      </c>
      <c r="R334" s="69">
        <v>153</v>
      </c>
      <c r="S334" s="69">
        <v>9.91</v>
      </c>
      <c r="T334" s="69">
        <v>2.58</v>
      </c>
      <c r="U334" s="69">
        <v>195</v>
      </c>
      <c r="V334" s="69">
        <v>16.100000000000001</v>
      </c>
      <c r="W334" s="68">
        <f t="shared" si="85"/>
        <v>5884.0360000000001</v>
      </c>
      <c r="X334" s="68">
        <f t="shared" si="86"/>
        <v>50.498799999999996</v>
      </c>
      <c r="Y334" s="68">
        <f t="shared" si="87"/>
        <v>22.412600000000001</v>
      </c>
      <c r="Z334" s="68">
        <f t="shared" si="88"/>
        <v>39.715969999999992</v>
      </c>
      <c r="AA334" s="68">
        <f t="shared" si="89"/>
        <v>91.170659999999998</v>
      </c>
      <c r="AB334" s="68">
        <f t="shared" si="90"/>
        <v>8.568340000000001</v>
      </c>
      <c r="AC334" s="68">
        <f t="shared" si="91"/>
        <v>3283.84</v>
      </c>
      <c r="AD334" s="68">
        <f t="shared" si="92"/>
        <v>2.8654920000000002</v>
      </c>
      <c r="AE334" s="68">
        <f t="shared" si="93"/>
        <v>1702.9440000000002</v>
      </c>
      <c r="AF334" s="68">
        <f t="shared" si="94"/>
        <v>555.77199999999993</v>
      </c>
      <c r="AG334" s="68">
        <f t="shared" si="95"/>
        <v>177.4188</v>
      </c>
      <c r="AH334" s="68">
        <f t="shared" si="96"/>
        <v>11.656141999999999</v>
      </c>
      <c r="AI334" s="68">
        <f t="shared" si="97"/>
        <v>2.946618</v>
      </c>
      <c r="AJ334" s="68">
        <f t="shared" si="98"/>
        <v>247.63050000000001</v>
      </c>
      <c r="AK334" s="68">
        <f t="shared" si="99"/>
        <v>18.333070000000003</v>
      </c>
      <c r="AL334" s="85">
        <f t="shared" si="100"/>
        <v>2181.5125000000003</v>
      </c>
      <c r="AM334" s="86">
        <f t="shared" si="101"/>
        <v>12099.808992</v>
      </c>
    </row>
    <row r="335" spans="1:39" x14ac:dyDescent="0.2">
      <c r="A335" s="65" t="s">
        <v>459</v>
      </c>
      <c r="B335" s="66">
        <v>34</v>
      </c>
      <c r="C335" s="66">
        <v>35</v>
      </c>
      <c r="D335" s="67" t="s">
        <v>500</v>
      </c>
      <c r="E335" s="67" t="s">
        <v>77</v>
      </c>
      <c r="F335" s="68">
        <v>990050</v>
      </c>
      <c r="G335" s="69">
        <v>2570</v>
      </c>
      <c r="H335" s="69">
        <v>34.700000000000003</v>
      </c>
      <c r="I335" s="69">
        <v>16.25</v>
      </c>
      <c r="J335" s="69">
        <v>20.399999999999999</v>
      </c>
      <c r="K335" s="69">
        <v>53.5</v>
      </c>
      <c r="L335" s="69">
        <v>6</v>
      </c>
      <c r="M335" s="69">
        <v>1495</v>
      </c>
      <c r="N335" s="69">
        <v>2.14</v>
      </c>
      <c r="O335" s="69">
        <v>525</v>
      </c>
      <c r="P335" s="69">
        <v>814</v>
      </c>
      <c r="Q335" s="69">
        <v>263</v>
      </c>
      <c r="R335" s="69">
        <v>88.6</v>
      </c>
      <c r="S335" s="69">
        <v>6.84</v>
      </c>
      <c r="T335" s="69">
        <v>2.14</v>
      </c>
      <c r="U335" s="69">
        <v>156.5</v>
      </c>
      <c r="V335" s="69">
        <v>13.95</v>
      </c>
      <c r="W335" s="68">
        <f t="shared" si="85"/>
        <v>3156.9879999999998</v>
      </c>
      <c r="X335" s="68">
        <f t="shared" si="86"/>
        <v>39.825189999999999</v>
      </c>
      <c r="Y335" s="68">
        <f t="shared" si="87"/>
        <v>18.581875</v>
      </c>
      <c r="Z335" s="68">
        <f t="shared" si="88"/>
        <v>23.621159999999996</v>
      </c>
      <c r="AA335" s="68">
        <f t="shared" si="89"/>
        <v>61.664100000000005</v>
      </c>
      <c r="AB335" s="68">
        <f t="shared" si="90"/>
        <v>6.8729999999999993</v>
      </c>
      <c r="AC335" s="68">
        <f t="shared" si="91"/>
        <v>1753.336</v>
      </c>
      <c r="AD335" s="68">
        <f t="shared" si="92"/>
        <v>2.4333940000000003</v>
      </c>
      <c r="AE335" s="68">
        <f t="shared" si="93"/>
        <v>949.44960000000003</v>
      </c>
      <c r="AF335" s="68">
        <f t="shared" si="94"/>
        <v>317.75659999999999</v>
      </c>
      <c r="AG335" s="68">
        <f t="shared" si="95"/>
        <v>102.74055999999999</v>
      </c>
      <c r="AH335" s="68">
        <f t="shared" si="96"/>
        <v>8.0452079999999988</v>
      </c>
      <c r="AI335" s="68">
        <f t="shared" si="97"/>
        <v>2.4440939999999998</v>
      </c>
      <c r="AJ335" s="68">
        <f t="shared" si="98"/>
        <v>198.73935</v>
      </c>
      <c r="AK335" s="68">
        <f t="shared" si="99"/>
        <v>15.884865</v>
      </c>
      <c r="AL335" s="85">
        <f t="shared" si="100"/>
        <v>751.01250000000005</v>
      </c>
      <c r="AM335" s="86">
        <f t="shared" si="101"/>
        <v>6658.3829959999994</v>
      </c>
    </row>
    <row r="336" spans="1:39" x14ac:dyDescent="0.2">
      <c r="A336" s="65" t="s">
        <v>459</v>
      </c>
      <c r="B336" s="66">
        <v>35</v>
      </c>
      <c r="C336" s="66">
        <v>36</v>
      </c>
      <c r="D336" s="67" t="s">
        <v>501</v>
      </c>
      <c r="E336" s="67" t="s">
        <v>77</v>
      </c>
      <c r="F336" s="68">
        <v>990051</v>
      </c>
      <c r="G336" s="70">
        <v>10550</v>
      </c>
      <c r="H336" s="69">
        <v>191</v>
      </c>
      <c r="I336" s="69">
        <v>65.099999999999994</v>
      </c>
      <c r="J336" s="69">
        <v>125.5</v>
      </c>
      <c r="K336" s="69">
        <v>338</v>
      </c>
      <c r="L336" s="69">
        <v>30.5</v>
      </c>
      <c r="M336" s="69">
        <v>5990</v>
      </c>
      <c r="N336" s="69">
        <v>5.35</v>
      </c>
      <c r="O336" s="69">
        <v>1300</v>
      </c>
      <c r="P336" s="69">
        <v>3560</v>
      </c>
      <c r="Q336" s="70">
        <v>1080</v>
      </c>
      <c r="R336" s="69">
        <v>470</v>
      </c>
      <c r="S336" s="69">
        <v>40.9</v>
      </c>
      <c r="T336" s="69">
        <v>7.16</v>
      </c>
      <c r="U336" s="69">
        <v>720</v>
      </c>
      <c r="V336" s="69">
        <v>37.299999999999997</v>
      </c>
      <c r="W336" s="68">
        <f t="shared" si="85"/>
        <v>12959.619999999999</v>
      </c>
      <c r="X336" s="68">
        <f t="shared" si="86"/>
        <v>219.2107</v>
      </c>
      <c r="Y336" s="68">
        <f t="shared" si="87"/>
        <v>74.441849999999988</v>
      </c>
      <c r="Z336" s="68">
        <f t="shared" si="88"/>
        <v>145.31645</v>
      </c>
      <c r="AA336" s="68">
        <f t="shared" si="89"/>
        <v>389.5788</v>
      </c>
      <c r="AB336" s="68">
        <f t="shared" si="90"/>
        <v>34.937750000000001</v>
      </c>
      <c r="AC336" s="68">
        <f t="shared" si="91"/>
        <v>7025.0720000000001</v>
      </c>
      <c r="AD336" s="68">
        <f t="shared" si="92"/>
        <v>6.0834849999999996</v>
      </c>
      <c r="AE336" s="68">
        <f t="shared" si="93"/>
        <v>4152.384</v>
      </c>
      <c r="AF336" s="68">
        <f t="shared" si="94"/>
        <v>1304.856</v>
      </c>
      <c r="AG336" s="68">
        <f t="shared" si="95"/>
        <v>545.01199999999994</v>
      </c>
      <c r="AH336" s="68">
        <f t="shared" si="96"/>
        <v>48.106579999999994</v>
      </c>
      <c r="AI336" s="68">
        <f t="shared" si="97"/>
        <v>8.1774360000000001</v>
      </c>
      <c r="AJ336" s="68">
        <f t="shared" si="98"/>
        <v>914.32799999999997</v>
      </c>
      <c r="AK336" s="68">
        <f t="shared" si="99"/>
        <v>42.473509999999997</v>
      </c>
      <c r="AL336" s="85">
        <f t="shared" si="100"/>
        <v>1859.65</v>
      </c>
      <c r="AM336" s="86">
        <f t="shared" si="101"/>
        <v>27869.598560999995</v>
      </c>
    </row>
    <row r="337" spans="1:43" x14ac:dyDescent="0.2">
      <c r="A337" s="65" t="s">
        <v>459</v>
      </c>
      <c r="B337" s="66">
        <v>36</v>
      </c>
      <c r="C337" s="66">
        <v>37</v>
      </c>
      <c r="D337" s="67" t="s">
        <v>503</v>
      </c>
      <c r="E337" s="67" t="s">
        <v>77</v>
      </c>
      <c r="F337" s="68">
        <v>990051</v>
      </c>
      <c r="G337" s="69">
        <v>6110</v>
      </c>
      <c r="H337" s="69">
        <v>125</v>
      </c>
      <c r="I337" s="69">
        <v>38.1</v>
      </c>
      <c r="J337" s="69">
        <v>79.599999999999994</v>
      </c>
      <c r="K337" s="69">
        <v>216</v>
      </c>
      <c r="L337" s="69">
        <v>19.2</v>
      </c>
      <c r="M337" s="69">
        <v>3320</v>
      </c>
      <c r="N337" s="69">
        <v>2.17</v>
      </c>
      <c r="O337" s="69">
        <v>1825</v>
      </c>
      <c r="P337" s="69">
        <v>2230</v>
      </c>
      <c r="Q337" s="69">
        <v>662</v>
      </c>
      <c r="R337" s="69">
        <v>303</v>
      </c>
      <c r="S337" s="69">
        <v>26.5</v>
      </c>
      <c r="T337" s="69">
        <v>3.71</v>
      </c>
      <c r="U337" s="69">
        <v>446</v>
      </c>
      <c r="V337" s="69">
        <v>16.899999999999999</v>
      </c>
      <c r="W337" s="68">
        <f t="shared" si="85"/>
        <v>7505.5239999999994</v>
      </c>
      <c r="X337" s="68">
        <f t="shared" si="86"/>
        <v>143.46250000000001</v>
      </c>
      <c r="Y337" s="68">
        <f t="shared" si="87"/>
        <v>43.567349999999998</v>
      </c>
      <c r="Z337" s="68">
        <f t="shared" si="88"/>
        <v>92.168839999999989</v>
      </c>
      <c r="AA337" s="68">
        <f t="shared" si="89"/>
        <v>248.9616</v>
      </c>
      <c r="AB337" s="68">
        <f t="shared" si="90"/>
        <v>21.993599999999997</v>
      </c>
      <c r="AC337" s="68">
        <f t="shared" si="91"/>
        <v>3893.6960000000004</v>
      </c>
      <c r="AD337" s="68">
        <f t="shared" si="92"/>
        <v>2.4675069999999999</v>
      </c>
      <c r="AE337" s="68">
        <f t="shared" si="93"/>
        <v>2601.0720000000001</v>
      </c>
      <c r="AF337" s="68">
        <f t="shared" si="94"/>
        <v>799.82839999999999</v>
      </c>
      <c r="AG337" s="68">
        <f t="shared" si="95"/>
        <v>351.35879999999997</v>
      </c>
      <c r="AH337" s="68">
        <f t="shared" si="96"/>
        <v>31.169299999999996</v>
      </c>
      <c r="AI337" s="68">
        <f t="shared" si="97"/>
        <v>4.2371909999999993</v>
      </c>
      <c r="AJ337" s="68">
        <f t="shared" si="98"/>
        <v>566.37540000000001</v>
      </c>
      <c r="AK337" s="68">
        <f t="shared" si="99"/>
        <v>19.244029999999999</v>
      </c>
      <c r="AL337" s="85">
        <f t="shared" si="100"/>
        <v>2610.6625000000004</v>
      </c>
      <c r="AM337" s="86">
        <f t="shared" si="101"/>
        <v>16325.126517999999</v>
      </c>
    </row>
    <row r="338" spans="1:43" x14ac:dyDescent="0.2">
      <c r="A338" s="65" t="s">
        <v>459</v>
      </c>
      <c r="B338" s="66">
        <v>37</v>
      </c>
      <c r="C338" s="66">
        <v>38</v>
      </c>
      <c r="D338" s="67" t="s">
        <v>504</v>
      </c>
      <c r="E338" s="67" t="s">
        <v>77</v>
      </c>
      <c r="F338" s="68">
        <v>990051</v>
      </c>
      <c r="G338" s="69">
        <v>8140</v>
      </c>
      <c r="H338" s="69">
        <v>272</v>
      </c>
      <c r="I338" s="69">
        <v>83.4</v>
      </c>
      <c r="J338" s="69">
        <v>158.5</v>
      </c>
      <c r="K338" s="69">
        <v>448</v>
      </c>
      <c r="L338" s="69">
        <v>42.4</v>
      </c>
      <c r="M338" s="69">
        <v>4360</v>
      </c>
      <c r="N338" s="69">
        <v>3.88</v>
      </c>
      <c r="O338" s="70">
        <v>3190</v>
      </c>
      <c r="P338" s="69">
        <v>3200</v>
      </c>
      <c r="Q338" s="69">
        <v>972</v>
      </c>
      <c r="R338" s="69">
        <v>545</v>
      </c>
      <c r="S338" s="69">
        <v>56.9</v>
      </c>
      <c r="T338" s="69">
        <v>7.75</v>
      </c>
      <c r="U338" s="69">
        <v>972</v>
      </c>
      <c r="V338" s="69">
        <v>34.6</v>
      </c>
      <c r="W338" s="68">
        <f t="shared" si="85"/>
        <v>9999.1759999999995</v>
      </c>
      <c r="X338" s="68">
        <f t="shared" si="86"/>
        <v>312.17439999999999</v>
      </c>
      <c r="Y338" s="68">
        <f t="shared" si="87"/>
        <v>95.367900000000006</v>
      </c>
      <c r="Z338" s="68">
        <f t="shared" si="88"/>
        <v>183.52714999999998</v>
      </c>
      <c r="AA338" s="68">
        <f t="shared" si="89"/>
        <v>516.36480000000006</v>
      </c>
      <c r="AB338" s="68">
        <f t="shared" si="90"/>
        <v>48.569199999999995</v>
      </c>
      <c r="AC338" s="68">
        <f t="shared" si="91"/>
        <v>5113.4080000000004</v>
      </c>
      <c r="AD338" s="68">
        <f t="shared" si="92"/>
        <v>4.4119479999999998</v>
      </c>
      <c r="AE338" s="68">
        <f t="shared" si="93"/>
        <v>3732.4800000000005</v>
      </c>
      <c r="AF338" s="68">
        <f t="shared" si="94"/>
        <v>1174.3704</v>
      </c>
      <c r="AG338" s="68">
        <f t="shared" si="95"/>
        <v>631.98199999999997</v>
      </c>
      <c r="AH338" s="68">
        <f t="shared" si="96"/>
        <v>66.925779999999989</v>
      </c>
      <c r="AI338" s="68">
        <f t="shared" si="97"/>
        <v>8.8512749999999993</v>
      </c>
      <c r="AJ338" s="68">
        <f t="shared" si="98"/>
        <v>1234.3428000000001</v>
      </c>
      <c r="AK338" s="68">
        <f t="shared" si="99"/>
        <v>39.39902</v>
      </c>
      <c r="AL338" s="85">
        <f t="shared" si="100"/>
        <v>4563.2950000000001</v>
      </c>
      <c r="AM338" s="86">
        <f t="shared" si="101"/>
        <v>23161.350673000001</v>
      </c>
    </row>
    <row r="339" spans="1:43" x14ac:dyDescent="0.2">
      <c r="A339" s="65" t="s">
        <v>459</v>
      </c>
      <c r="B339" s="66">
        <v>38</v>
      </c>
      <c r="C339" s="66">
        <v>39</v>
      </c>
      <c r="D339" s="67" t="s">
        <v>505</v>
      </c>
      <c r="E339" s="67" t="s">
        <v>77</v>
      </c>
      <c r="F339" s="68">
        <v>990051</v>
      </c>
      <c r="G339" s="69">
        <v>6610</v>
      </c>
      <c r="H339" s="69">
        <v>197</v>
      </c>
      <c r="I339" s="69">
        <v>63.5</v>
      </c>
      <c r="J339" s="69">
        <v>113.5</v>
      </c>
      <c r="K339" s="69">
        <v>319</v>
      </c>
      <c r="L339" s="69">
        <v>30.8</v>
      </c>
      <c r="M339" s="69">
        <v>3530</v>
      </c>
      <c r="N339" s="69">
        <v>3.34</v>
      </c>
      <c r="O339" s="69">
        <v>2460</v>
      </c>
      <c r="P339" s="69">
        <v>2600</v>
      </c>
      <c r="Q339" s="69">
        <v>722</v>
      </c>
      <c r="R339" s="69">
        <v>410</v>
      </c>
      <c r="S339" s="69">
        <v>40.1</v>
      </c>
      <c r="T339" s="69">
        <v>6.15</v>
      </c>
      <c r="U339" s="69">
        <v>735</v>
      </c>
      <c r="V339" s="69">
        <v>25.8</v>
      </c>
      <c r="W339" s="68">
        <f t="shared" si="85"/>
        <v>8119.7239999999993</v>
      </c>
      <c r="X339" s="68">
        <f t="shared" si="86"/>
        <v>226.09689999999998</v>
      </c>
      <c r="Y339" s="68">
        <f t="shared" si="87"/>
        <v>72.612250000000003</v>
      </c>
      <c r="Z339" s="68">
        <f t="shared" si="88"/>
        <v>131.42165</v>
      </c>
      <c r="AA339" s="68">
        <f t="shared" si="89"/>
        <v>367.67940000000004</v>
      </c>
      <c r="AB339" s="68">
        <f t="shared" si="90"/>
        <v>35.281399999999998</v>
      </c>
      <c r="AC339" s="68">
        <f t="shared" si="91"/>
        <v>4139.9840000000004</v>
      </c>
      <c r="AD339" s="68">
        <f t="shared" si="92"/>
        <v>3.797914</v>
      </c>
      <c r="AE339" s="68">
        <f t="shared" si="93"/>
        <v>3032.6400000000003</v>
      </c>
      <c r="AF339" s="68">
        <f t="shared" si="94"/>
        <v>872.32039999999995</v>
      </c>
      <c r="AG339" s="68">
        <f t="shared" si="95"/>
        <v>475.43599999999998</v>
      </c>
      <c r="AH339" s="68">
        <f t="shared" si="96"/>
        <v>47.165619999999997</v>
      </c>
      <c r="AI339" s="68">
        <f t="shared" si="97"/>
        <v>7.0239149999999997</v>
      </c>
      <c r="AJ339" s="68">
        <f t="shared" si="98"/>
        <v>933.37649999999996</v>
      </c>
      <c r="AK339" s="68">
        <f t="shared" si="99"/>
        <v>29.37846</v>
      </c>
      <c r="AL339" s="85">
        <f t="shared" si="100"/>
        <v>3519.03</v>
      </c>
      <c r="AM339" s="86">
        <f t="shared" si="101"/>
        <v>18493.938409000002</v>
      </c>
    </row>
    <row r="340" spans="1:43" x14ac:dyDescent="0.2">
      <c r="A340" s="65" t="s">
        <v>459</v>
      </c>
      <c r="B340" s="66">
        <v>39</v>
      </c>
      <c r="C340" s="66">
        <v>40</v>
      </c>
      <c r="D340" s="67" t="s">
        <v>506</v>
      </c>
      <c r="E340" s="67" t="s">
        <v>77</v>
      </c>
      <c r="F340" s="68">
        <v>990051</v>
      </c>
      <c r="G340" s="69">
        <v>1800</v>
      </c>
      <c r="H340" s="69">
        <v>33.799999999999997</v>
      </c>
      <c r="I340" s="69">
        <v>11.3</v>
      </c>
      <c r="J340" s="69">
        <v>22.9</v>
      </c>
      <c r="K340" s="69">
        <v>61</v>
      </c>
      <c r="L340" s="69">
        <v>5.25</v>
      </c>
      <c r="M340" s="69">
        <v>964</v>
      </c>
      <c r="N340" s="69">
        <v>0.64</v>
      </c>
      <c r="O340" s="69">
        <v>721</v>
      </c>
      <c r="P340" s="69">
        <v>657</v>
      </c>
      <c r="Q340" s="69">
        <v>193.5</v>
      </c>
      <c r="R340" s="69">
        <v>89.1</v>
      </c>
      <c r="S340" s="69">
        <v>7.21</v>
      </c>
      <c r="T340" s="69">
        <v>1</v>
      </c>
      <c r="U340" s="69">
        <v>121</v>
      </c>
      <c r="V340" s="69">
        <v>5.03</v>
      </c>
      <c r="W340" s="68">
        <f t="shared" si="85"/>
        <v>2211.12</v>
      </c>
      <c r="X340" s="68">
        <f t="shared" si="86"/>
        <v>38.792259999999992</v>
      </c>
      <c r="Y340" s="68">
        <f t="shared" si="87"/>
        <v>12.92155</v>
      </c>
      <c r="Z340" s="68">
        <f t="shared" si="88"/>
        <v>26.515909999999998</v>
      </c>
      <c r="AA340" s="68">
        <f t="shared" si="89"/>
        <v>70.308599999999998</v>
      </c>
      <c r="AB340" s="68">
        <f t="shared" si="90"/>
        <v>6.0138749999999996</v>
      </c>
      <c r="AC340" s="68">
        <f t="shared" si="91"/>
        <v>1130.5792000000001</v>
      </c>
      <c r="AD340" s="68">
        <f t="shared" si="92"/>
        <v>0.72774400000000006</v>
      </c>
      <c r="AE340" s="68">
        <f t="shared" si="93"/>
        <v>766.3248000000001</v>
      </c>
      <c r="AF340" s="68">
        <f t="shared" si="94"/>
        <v>233.7867</v>
      </c>
      <c r="AG340" s="68">
        <f t="shared" si="95"/>
        <v>103.32035999999999</v>
      </c>
      <c r="AH340" s="68">
        <f t="shared" si="96"/>
        <v>8.4804019999999998</v>
      </c>
      <c r="AI340" s="68">
        <f t="shared" si="97"/>
        <v>1.1420999999999999</v>
      </c>
      <c r="AJ340" s="68">
        <f t="shared" si="98"/>
        <v>153.65790000000001</v>
      </c>
      <c r="AK340" s="68">
        <f t="shared" si="99"/>
        <v>5.7276610000000003</v>
      </c>
      <c r="AL340" s="85">
        <f t="shared" si="100"/>
        <v>1031.3905</v>
      </c>
      <c r="AM340" s="86">
        <f t="shared" si="101"/>
        <v>4769.4190619999999</v>
      </c>
    </row>
    <row r="341" spans="1:43" x14ac:dyDescent="0.2">
      <c r="A341" s="65" t="s">
        <v>459</v>
      </c>
      <c r="B341" s="66">
        <v>40</v>
      </c>
      <c r="C341" s="66">
        <v>41</v>
      </c>
      <c r="D341" s="67" t="s">
        <v>507</v>
      </c>
      <c r="E341" s="67" t="s">
        <v>77</v>
      </c>
      <c r="F341" s="68">
        <v>990051</v>
      </c>
      <c r="G341" s="69">
        <v>1190</v>
      </c>
      <c r="H341" s="69">
        <v>14.7</v>
      </c>
      <c r="I341" s="69">
        <v>4.93</v>
      </c>
      <c r="J341" s="69">
        <v>12.45</v>
      </c>
      <c r="K341" s="69">
        <v>31.4</v>
      </c>
      <c r="L341" s="69">
        <v>2.23</v>
      </c>
      <c r="M341" s="69">
        <v>704</v>
      </c>
      <c r="N341" s="69">
        <v>0.37</v>
      </c>
      <c r="O341" s="69">
        <v>655</v>
      </c>
      <c r="P341" s="69">
        <v>411</v>
      </c>
      <c r="Q341" s="69">
        <v>123</v>
      </c>
      <c r="R341" s="69">
        <v>50.9</v>
      </c>
      <c r="S341" s="69">
        <v>3.49</v>
      </c>
      <c r="T341" s="69">
        <v>0.52</v>
      </c>
      <c r="U341" s="69">
        <v>51.9</v>
      </c>
      <c r="V341" s="69">
        <v>3.04</v>
      </c>
      <c r="W341" s="68">
        <f t="shared" si="85"/>
        <v>1461.7959999999998</v>
      </c>
      <c r="X341" s="68">
        <f t="shared" si="86"/>
        <v>16.871189999999999</v>
      </c>
      <c r="Y341" s="68">
        <f t="shared" si="87"/>
        <v>5.6374549999999992</v>
      </c>
      <c r="Z341" s="68">
        <f t="shared" si="88"/>
        <v>14.415854999999999</v>
      </c>
      <c r="AA341" s="68">
        <f t="shared" si="89"/>
        <v>36.19164</v>
      </c>
      <c r="AB341" s="68">
        <f t="shared" si="90"/>
        <v>2.554465</v>
      </c>
      <c r="AC341" s="68">
        <f t="shared" si="91"/>
        <v>825.65120000000002</v>
      </c>
      <c r="AD341" s="68">
        <f t="shared" si="92"/>
        <v>0.42072700000000002</v>
      </c>
      <c r="AE341" s="68">
        <f t="shared" si="93"/>
        <v>479.39040000000006</v>
      </c>
      <c r="AF341" s="68">
        <f t="shared" si="94"/>
        <v>148.6086</v>
      </c>
      <c r="AG341" s="68">
        <f t="shared" si="95"/>
        <v>59.023639999999993</v>
      </c>
      <c r="AH341" s="68">
        <f t="shared" si="96"/>
        <v>4.1049379999999998</v>
      </c>
      <c r="AI341" s="68">
        <f t="shared" si="97"/>
        <v>0.59389199999999998</v>
      </c>
      <c r="AJ341" s="68">
        <f t="shared" si="98"/>
        <v>65.907809999999998</v>
      </c>
      <c r="AK341" s="68">
        <f t="shared" si="99"/>
        <v>3.4616480000000003</v>
      </c>
      <c r="AL341" s="85">
        <f t="shared" si="100"/>
        <v>936.97750000000008</v>
      </c>
      <c r="AM341" s="86">
        <f t="shared" si="101"/>
        <v>3124.6294600000001</v>
      </c>
    </row>
    <row r="342" spans="1:43" x14ac:dyDescent="0.2">
      <c r="A342" s="65" t="s">
        <v>459</v>
      </c>
      <c r="B342" s="66">
        <v>41</v>
      </c>
      <c r="C342" s="66">
        <v>42</v>
      </c>
      <c r="D342" s="67" t="s">
        <v>508</v>
      </c>
      <c r="E342" s="67" t="s">
        <v>77</v>
      </c>
      <c r="F342" s="68">
        <v>990051</v>
      </c>
      <c r="G342" s="69">
        <v>1300</v>
      </c>
      <c r="H342" s="69">
        <v>15.3</v>
      </c>
      <c r="I342" s="69">
        <v>4.78</v>
      </c>
      <c r="J342" s="69">
        <v>14.25</v>
      </c>
      <c r="K342" s="69">
        <v>35.299999999999997</v>
      </c>
      <c r="L342" s="69">
        <v>2.29</v>
      </c>
      <c r="M342" s="69">
        <v>776</v>
      </c>
      <c r="N342" s="69">
        <v>0.47</v>
      </c>
      <c r="O342" s="69">
        <v>727</v>
      </c>
      <c r="P342" s="69">
        <v>437</v>
      </c>
      <c r="Q342" s="69">
        <v>132.5</v>
      </c>
      <c r="R342" s="69">
        <v>56.5</v>
      </c>
      <c r="S342" s="69">
        <v>3.91</v>
      </c>
      <c r="T342" s="69">
        <v>0.48</v>
      </c>
      <c r="U342" s="69">
        <v>51.3</v>
      </c>
      <c r="V342" s="69">
        <v>2.64</v>
      </c>
      <c r="W342" s="68">
        <f t="shared" si="85"/>
        <v>1596.9199999999998</v>
      </c>
      <c r="X342" s="68">
        <f t="shared" si="86"/>
        <v>17.559809999999999</v>
      </c>
      <c r="Y342" s="68">
        <f t="shared" si="87"/>
        <v>5.4659300000000002</v>
      </c>
      <c r="Z342" s="68">
        <f t="shared" si="88"/>
        <v>16.500074999999999</v>
      </c>
      <c r="AA342" s="68">
        <f t="shared" si="89"/>
        <v>40.686779999999999</v>
      </c>
      <c r="AB342" s="68">
        <f t="shared" si="90"/>
        <v>2.6231949999999999</v>
      </c>
      <c r="AC342" s="68">
        <f t="shared" si="91"/>
        <v>910.09280000000001</v>
      </c>
      <c r="AD342" s="68">
        <f t="shared" si="92"/>
        <v>0.53443699999999994</v>
      </c>
      <c r="AE342" s="68">
        <f t="shared" si="93"/>
        <v>509.71680000000003</v>
      </c>
      <c r="AF342" s="68">
        <f t="shared" si="94"/>
        <v>160.0865</v>
      </c>
      <c r="AG342" s="68">
        <f t="shared" si="95"/>
        <v>65.517399999999995</v>
      </c>
      <c r="AH342" s="68">
        <f t="shared" si="96"/>
        <v>4.5989420000000001</v>
      </c>
      <c r="AI342" s="68">
        <f t="shared" si="97"/>
        <v>0.54820799999999992</v>
      </c>
      <c r="AJ342" s="68">
        <f t="shared" si="98"/>
        <v>65.145870000000002</v>
      </c>
      <c r="AK342" s="68">
        <f t="shared" si="99"/>
        <v>3.0061680000000002</v>
      </c>
      <c r="AL342" s="85">
        <f t="shared" si="100"/>
        <v>1039.9735000000001</v>
      </c>
      <c r="AM342" s="86">
        <f t="shared" si="101"/>
        <v>3399.0029149999996</v>
      </c>
    </row>
    <row r="343" spans="1:43" x14ac:dyDescent="0.2">
      <c r="A343" s="65" t="s">
        <v>459</v>
      </c>
      <c r="B343" s="66">
        <v>42</v>
      </c>
      <c r="C343" s="66">
        <v>43</v>
      </c>
      <c r="D343" s="67" t="s">
        <v>509</v>
      </c>
      <c r="E343" s="67" t="s">
        <v>77</v>
      </c>
      <c r="F343" s="68">
        <v>990051</v>
      </c>
      <c r="G343" s="69">
        <v>6370</v>
      </c>
      <c r="H343" s="69">
        <v>92.9</v>
      </c>
      <c r="I343" s="69">
        <v>34.299999999999997</v>
      </c>
      <c r="J343" s="69">
        <v>61.2</v>
      </c>
      <c r="K343" s="69">
        <v>154</v>
      </c>
      <c r="L343" s="69">
        <v>15</v>
      </c>
      <c r="M343" s="69">
        <v>3610</v>
      </c>
      <c r="N343" s="69">
        <v>2.85</v>
      </c>
      <c r="O343" s="69">
        <v>1690</v>
      </c>
      <c r="P343" s="69">
        <v>2200</v>
      </c>
      <c r="Q343" s="69">
        <v>671</v>
      </c>
      <c r="R343" s="69">
        <v>250</v>
      </c>
      <c r="S343" s="69">
        <v>19.600000000000001</v>
      </c>
      <c r="T343" s="69">
        <v>3.72</v>
      </c>
      <c r="U343" s="69">
        <v>364</v>
      </c>
      <c r="V343" s="69">
        <v>20.5</v>
      </c>
      <c r="W343" s="68">
        <f t="shared" si="85"/>
        <v>7824.9079999999994</v>
      </c>
      <c r="X343" s="68">
        <f t="shared" si="86"/>
        <v>106.62133</v>
      </c>
      <c r="Y343" s="68">
        <f t="shared" si="87"/>
        <v>39.222049999999996</v>
      </c>
      <c r="Z343" s="68">
        <f t="shared" si="88"/>
        <v>70.863479999999996</v>
      </c>
      <c r="AA343" s="68">
        <f t="shared" si="89"/>
        <v>177.50040000000001</v>
      </c>
      <c r="AB343" s="68">
        <f t="shared" si="90"/>
        <v>17.182500000000001</v>
      </c>
      <c r="AC343" s="68">
        <f t="shared" si="91"/>
        <v>4233.808</v>
      </c>
      <c r="AD343" s="68">
        <f t="shared" si="92"/>
        <v>3.2407349999999999</v>
      </c>
      <c r="AE343" s="68">
        <f t="shared" si="93"/>
        <v>2566.0800000000004</v>
      </c>
      <c r="AF343" s="68">
        <f t="shared" si="94"/>
        <v>810.70219999999995</v>
      </c>
      <c r="AG343" s="68">
        <f t="shared" si="95"/>
        <v>289.89999999999998</v>
      </c>
      <c r="AH343" s="68">
        <f t="shared" si="96"/>
        <v>23.053519999999999</v>
      </c>
      <c r="AI343" s="68">
        <f t="shared" si="97"/>
        <v>4.2486119999999996</v>
      </c>
      <c r="AJ343" s="68">
        <f t="shared" si="98"/>
        <v>462.24360000000001</v>
      </c>
      <c r="AK343" s="68">
        <f t="shared" si="99"/>
        <v>23.343350000000001</v>
      </c>
      <c r="AL343" s="87">
        <f t="shared" si="100"/>
        <v>2417.5450000000001</v>
      </c>
      <c r="AM343" s="88">
        <f t="shared" si="101"/>
        <v>16652.917776999999</v>
      </c>
    </row>
    <row r="344" spans="1:43" x14ac:dyDescent="0.2">
      <c r="A344" s="65" t="s">
        <v>459</v>
      </c>
      <c r="B344" s="66">
        <v>43</v>
      </c>
      <c r="C344" s="66">
        <v>44</v>
      </c>
      <c r="D344" s="67" t="s">
        <v>510</v>
      </c>
      <c r="E344" s="67" t="s">
        <v>77</v>
      </c>
      <c r="F344" s="68">
        <v>990051</v>
      </c>
      <c r="G344" s="70">
        <v>13750</v>
      </c>
      <c r="H344" s="69">
        <v>65.099999999999994</v>
      </c>
      <c r="I344" s="69">
        <v>26.6</v>
      </c>
      <c r="J344" s="69">
        <v>62.3</v>
      </c>
      <c r="K344" s="69">
        <v>144.5</v>
      </c>
      <c r="L344" s="69">
        <v>10.55</v>
      </c>
      <c r="M344" s="69">
        <v>8400</v>
      </c>
      <c r="N344" s="69">
        <v>3.04</v>
      </c>
      <c r="O344" s="70">
        <v>5780</v>
      </c>
      <c r="P344" s="69">
        <v>3580</v>
      </c>
      <c r="Q344" s="70">
        <v>1270</v>
      </c>
      <c r="R344" s="69">
        <v>305</v>
      </c>
      <c r="S344" s="69">
        <v>18.05</v>
      </c>
      <c r="T344" s="69">
        <v>3.49</v>
      </c>
      <c r="U344" s="69">
        <v>248</v>
      </c>
      <c r="V344" s="69">
        <v>20.5</v>
      </c>
      <c r="W344" s="68">
        <f t="shared" si="85"/>
        <v>16890.5</v>
      </c>
      <c r="X344" s="68">
        <f t="shared" si="86"/>
        <v>74.71526999999999</v>
      </c>
      <c r="Y344" s="68">
        <f t="shared" si="87"/>
        <v>30.417100000000001</v>
      </c>
      <c r="Z344" s="68">
        <f t="shared" si="88"/>
        <v>72.137169999999998</v>
      </c>
      <c r="AA344" s="68">
        <f t="shared" si="89"/>
        <v>166.55070000000001</v>
      </c>
      <c r="AB344" s="68">
        <f t="shared" si="90"/>
        <v>12.085025</v>
      </c>
      <c r="AC344" s="68">
        <f t="shared" si="91"/>
        <v>9851.52</v>
      </c>
      <c r="AD344" s="68">
        <f t="shared" si="92"/>
        <v>3.4567839999999999</v>
      </c>
      <c r="AE344" s="68">
        <f t="shared" si="93"/>
        <v>4175.7120000000004</v>
      </c>
      <c r="AF344" s="68">
        <f t="shared" si="94"/>
        <v>1534.414</v>
      </c>
      <c r="AG344" s="68">
        <f t="shared" si="95"/>
        <v>353.678</v>
      </c>
      <c r="AH344" s="68">
        <f t="shared" si="96"/>
        <v>21.230409999999999</v>
      </c>
      <c r="AI344" s="68">
        <f t="shared" si="97"/>
        <v>3.9859290000000001</v>
      </c>
      <c r="AJ344" s="68">
        <f t="shared" si="98"/>
        <v>314.93520000000001</v>
      </c>
      <c r="AK344" s="68">
        <f t="shared" si="99"/>
        <v>23.343350000000001</v>
      </c>
      <c r="AL344" s="87">
        <f t="shared" si="100"/>
        <v>8268.2900000000009</v>
      </c>
      <c r="AM344" s="88">
        <f t="shared" si="101"/>
        <v>33528.680938000005</v>
      </c>
    </row>
    <row r="345" spans="1:43" x14ac:dyDescent="0.2">
      <c r="A345" s="65" t="s">
        <v>459</v>
      </c>
      <c r="B345" s="66">
        <v>44</v>
      </c>
      <c r="C345" s="66">
        <v>45</v>
      </c>
      <c r="D345" s="67" t="s">
        <v>511</v>
      </c>
      <c r="E345" s="67" t="s">
        <v>77</v>
      </c>
      <c r="F345" s="68">
        <v>990051</v>
      </c>
      <c r="G345" s="70">
        <v>15400</v>
      </c>
      <c r="H345" s="69">
        <v>98.4</v>
      </c>
      <c r="I345" s="69">
        <v>40</v>
      </c>
      <c r="J345" s="69">
        <v>82.8</v>
      </c>
      <c r="K345" s="69">
        <v>196</v>
      </c>
      <c r="L345" s="69">
        <v>16.45</v>
      </c>
      <c r="M345" s="69">
        <v>9140</v>
      </c>
      <c r="N345" s="69">
        <v>4.46</v>
      </c>
      <c r="O345" s="70">
        <v>12300</v>
      </c>
      <c r="P345" s="69">
        <v>4290</v>
      </c>
      <c r="Q345" s="70">
        <v>1465</v>
      </c>
      <c r="R345" s="69">
        <v>392</v>
      </c>
      <c r="S345" s="69">
        <v>23.8</v>
      </c>
      <c r="T345" s="69">
        <v>4.95</v>
      </c>
      <c r="U345" s="69">
        <v>396</v>
      </c>
      <c r="V345" s="69">
        <v>30.6</v>
      </c>
      <c r="W345" s="68">
        <f t="shared" si="85"/>
        <v>18917.36</v>
      </c>
      <c r="X345" s="68">
        <f t="shared" si="86"/>
        <v>112.93368</v>
      </c>
      <c r="Y345" s="68">
        <f t="shared" si="87"/>
        <v>45.739999999999995</v>
      </c>
      <c r="Z345" s="68">
        <f t="shared" si="88"/>
        <v>95.874119999999991</v>
      </c>
      <c r="AA345" s="68">
        <f t="shared" si="89"/>
        <v>225.90960000000001</v>
      </c>
      <c r="AB345" s="68">
        <f t="shared" si="90"/>
        <v>18.843474999999998</v>
      </c>
      <c r="AC345" s="68">
        <f t="shared" si="91"/>
        <v>10719.392</v>
      </c>
      <c r="AD345" s="68">
        <f t="shared" si="92"/>
        <v>5.071466</v>
      </c>
      <c r="AE345" s="68">
        <f t="shared" si="93"/>
        <v>5003.8560000000007</v>
      </c>
      <c r="AF345" s="68">
        <f t="shared" si="94"/>
        <v>1770.0129999999999</v>
      </c>
      <c r="AG345" s="68">
        <f t="shared" si="95"/>
        <v>454.56319999999999</v>
      </c>
      <c r="AH345" s="68">
        <f t="shared" si="96"/>
        <v>27.993559999999999</v>
      </c>
      <c r="AI345" s="68">
        <f t="shared" si="97"/>
        <v>5.6533949999999997</v>
      </c>
      <c r="AJ345" s="68">
        <f t="shared" si="98"/>
        <v>502.88040000000001</v>
      </c>
      <c r="AK345" s="68">
        <f t="shared" si="99"/>
        <v>34.84422</v>
      </c>
      <c r="AL345" s="87">
        <f t="shared" si="100"/>
        <v>17595.150000000001</v>
      </c>
      <c r="AM345" s="88">
        <f t="shared" si="101"/>
        <v>37940.928116000003</v>
      </c>
    </row>
    <row r="346" spans="1:43" x14ac:dyDescent="0.2">
      <c r="A346" s="65" t="s">
        <v>459</v>
      </c>
      <c r="B346" s="66">
        <v>45</v>
      </c>
      <c r="C346" s="66">
        <v>46</v>
      </c>
      <c r="D346" s="67" t="s">
        <v>513</v>
      </c>
      <c r="E346" s="67" t="s">
        <v>77</v>
      </c>
      <c r="F346" s="68">
        <v>990051</v>
      </c>
      <c r="G346" s="70">
        <v>45100</v>
      </c>
      <c r="H346" s="69">
        <v>179</v>
      </c>
      <c r="I346" s="69">
        <v>71.599999999999994</v>
      </c>
      <c r="J346" s="69">
        <v>181.5</v>
      </c>
      <c r="K346" s="69">
        <v>397</v>
      </c>
      <c r="L346" s="69">
        <v>28.1</v>
      </c>
      <c r="M346" s="70">
        <v>27600</v>
      </c>
      <c r="N346" s="69">
        <v>8.5399999999999991</v>
      </c>
      <c r="O346" s="70">
        <v>4710</v>
      </c>
      <c r="P346" s="70">
        <v>12350</v>
      </c>
      <c r="Q346" s="70">
        <v>4190</v>
      </c>
      <c r="R346" s="69">
        <v>917</v>
      </c>
      <c r="S346" s="69">
        <v>49.6</v>
      </c>
      <c r="T346" s="69">
        <v>9.19</v>
      </c>
      <c r="U346" s="69">
        <v>679</v>
      </c>
      <c r="V346" s="69">
        <v>59.9</v>
      </c>
      <c r="W346" s="68">
        <f t="shared" si="85"/>
        <v>55400.84</v>
      </c>
      <c r="X346" s="68">
        <f t="shared" si="86"/>
        <v>205.4383</v>
      </c>
      <c r="Y346" s="68">
        <f t="shared" si="87"/>
        <v>81.874599999999987</v>
      </c>
      <c r="Z346" s="68">
        <f t="shared" si="88"/>
        <v>210.15885</v>
      </c>
      <c r="AA346" s="68">
        <f t="shared" si="89"/>
        <v>457.5822</v>
      </c>
      <c r="AB346" s="68">
        <f t="shared" si="90"/>
        <v>32.188549999999999</v>
      </c>
      <c r="AC346" s="68">
        <f t="shared" si="91"/>
        <v>32369.280000000002</v>
      </c>
      <c r="AD346" s="68">
        <f t="shared" si="92"/>
        <v>9.7108339999999984</v>
      </c>
      <c r="AE346" s="68">
        <f t="shared" si="93"/>
        <v>14405.04</v>
      </c>
      <c r="AF346" s="68">
        <f t="shared" si="94"/>
        <v>5062.3580000000002</v>
      </c>
      <c r="AG346" s="68">
        <f t="shared" si="95"/>
        <v>1063.3532</v>
      </c>
      <c r="AH346" s="68">
        <f t="shared" si="96"/>
        <v>58.33952</v>
      </c>
      <c r="AI346" s="68">
        <f t="shared" si="97"/>
        <v>10.495898999999998</v>
      </c>
      <c r="AJ346" s="68">
        <f t="shared" si="98"/>
        <v>862.26210000000003</v>
      </c>
      <c r="AK346" s="68">
        <f t="shared" si="99"/>
        <v>68.208129999999997</v>
      </c>
      <c r="AL346" s="87">
        <f t="shared" si="100"/>
        <v>6737.6550000000007</v>
      </c>
      <c r="AM346" s="88">
        <f t="shared" si="101"/>
        <v>110297.130183</v>
      </c>
    </row>
    <row r="347" spans="1:43" x14ac:dyDescent="0.2">
      <c r="A347" s="65" t="s">
        <v>459</v>
      </c>
      <c r="B347" s="66">
        <v>46</v>
      </c>
      <c r="C347" s="66">
        <v>47</v>
      </c>
      <c r="D347" s="67" t="s">
        <v>514</v>
      </c>
      <c r="E347" s="67" t="s">
        <v>77</v>
      </c>
      <c r="F347" s="68">
        <v>990051</v>
      </c>
      <c r="G347" s="70">
        <v>35200</v>
      </c>
      <c r="H347" s="69">
        <v>183.5</v>
      </c>
      <c r="I347" s="69">
        <v>71.7</v>
      </c>
      <c r="J347" s="69">
        <v>164</v>
      </c>
      <c r="K347" s="69">
        <v>367</v>
      </c>
      <c r="L347" s="69">
        <v>30</v>
      </c>
      <c r="M347" s="70">
        <v>24800</v>
      </c>
      <c r="N347" s="69">
        <v>6.61</v>
      </c>
      <c r="O347" s="69">
        <v>1205</v>
      </c>
      <c r="P347" s="69">
        <v>8610</v>
      </c>
      <c r="Q347" s="70">
        <v>3190</v>
      </c>
      <c r="R347" s="69">
        <v>757</v>
      </c>
      <c r="S347" s="69">
        <v>46.2</v>
      </c>
      <c r="T347" s="69">
        <v>8.0399999999999991</v>
      </c>
      <c r="U347" s="69">
        <v>703</v>
      </c>
      <c r="V347" s="69">
        <v>44.6</v>
      </c>
      <c r="W347" s="68">
        <f t="shared" si="85"/>
        <v>43239.68</v>
      </c>
      <c r="X347" s="68">
        <f t="shared" si="86"/>
        <v>210.60294999999999</v>
      </c>
      <c r="Y347" s="68">
        <f t="shared" si="87"/>
        <v>81.988950000000003</v>
      </c>
      <c r="Z347" s="68">
        <f t="shared" si="88"/>
        <v>189.8956</v>
      </c>
      <c r="AA347" s="68">
        <f t="shared" si="89"/>
        <v>423.00420000000003</v>
      </c>
      <c r="AB347" s="68">
        <f t="shared" si="90"/>
        <v>34.365000000000002</v>
      </c>
      <c r="AC347" s="68">
        <f t="shared" si="91"/>
        <v>29085.440000000002</v>
      </c>
      <c r="AD347" s="68">
        <f t="shared" si="92"/>
        <v>7.5162310000000003</v>
      </c>
      <c r="AE347" s="68">
        <f t="shared" si="93"/>
        <v>10042.704000000002</v>
      </c>
      <c r="AF347" s="68">
        <f t="shared" si="94"/>
        <v>3854.1579999999999</v>
      </c>
      <c r="AG347" s="68">
        <f t="shared" si="95"/>
        <v>877.81719999999996</v>
      </c>
      <c r="AH347" s="68">
        <f t="shared" si="96"/>
        <v>54.340440000000001</v>
      </c>
      <c r="AI347" s="68">
        <f t="shared" si="97"/>
        <v>9.1824839999999988</v>
      </c>
      <c r="AJ347" s="68">
        <f t="shared" si="98"/>
        <v>892.73969999999997</v>
      </c>
      <c r="AK347" s="68">
        <f t="shared" si="99"/>
        <v>50.786020000000001</v>
      </c>
      <c r="AL347" s="87">
        <f t="shared" si="100"/>
        <v>1723.7525000000001</v>
      </c>
      <c r="AM347" s="88">
        <f t="shared" si="101"/>
        <v>89054.220775000009</v>
      </c>
      <c r="AN347" s="73"/>
      <c r="AO347" s="73"/>
      <c r="AP347" s="73"/>
      <c r="AQ347" s="73"/>
    </row>
    <row r="348" spans="1:43" x14ac:dyDescent="0.2">
      <c r="A348" s="65" t="s">
        <v>459</v>
      </c>
      <c r="B348" s="66">
        <v>47</v>
      </c>
      <c r="C348" s="66">
        <v>48</v>
      </c>
      <c r="D348" s="67" t="s">
        <v>515</v>
      </c>
      <c r="E348" s="67" t="s">
        <v>77</v>
      </c>
      <c r="F348" s="68">
        <v>990051</v>
      </c>
      <c r="G348" s="69">
        <v>9730</v>
      </c>
      <c r="H348" s="69">
        <v>49.4</v>
      </c>
      <c r="I348" s="69">
        <v>19.600000000000001</v>
      </c>
      <c r="J348" s="69">
        <v>48.9</v>
      </c>
      <c r="K348" s="69">
        <v>109.5</v>
      </c>
      <c r="L348" s="69">
        <v>7.91</v>
      </c>
      <c r="M348" s="69">
        <v>6500</v>
      </c>
      <c r="N348" s="69">
        <v>2.38</v>
      </c>
      <c r="O348" s="69">
        <v>1690</v>
      </c>
      <c r="P348" s="69">
        <v>2690</v>
      </c>
      <c r="Q348" s="69">
        <v>949</v>
      </c>
      <c r="R348" s="69">
        <v>242</v>
      </c>
      <c r="S348" s="69">
        <v>12.6</v>
      </c>
      <c r="T348" s="69">
        <v>2.57</v>
      </c>
      <c r="U348" s="69">
        <v>187.5</v>
      </c>
      <c r="V348" s="69">
        <v>15.85</v>
      </c>
      <c r="W348" s="68">
        <f t="shared" si="85"/>
        <v>11952.331999999999</v>
      </c>
      <c r="X348" s="68">
        <f t="shared" si="86"/>
        <v>56.696379999999998</v>
      </c>
      <c r="Y348" s="68">
        <f t="shared" si="87"/>
        <v>22.412600000000001</v>
      </c>
      <c r="Z348" s="68">
        <f t="shared" si="88"/>
        <v>56.621309999999994</v>
      </c>
      <c r="AA348" s="68">
        <f t="shared" si="89"/>
        <v>126.20970000000001</v>
      </c>
      <c r="AB348" s="68">
        <f t="shared" si="90"/>
        <v>9.060905</v>
      </c>
      <c r="AC348" s="68">
        <f t="shared" si="91"/>
        <v>7623.2000000000007</v>
      </c>
      <c r="AD348" s="68">
        <f t="shared" si="92"/>
        <v>2.7062979999999999</v>
      </c>
      <c r="AE348" s="68">
        <f t="shared" si="93"/>
        <v>3137.6160000000004</v>
      </c>
      <c r="AF348" s="68">
        <f t="shared" si="94"/>
        <v>1146.5817999999999</v>
      </c>
      <c r="AG348" s="68">
        <f t="shared" si="95"/>
        <v>280.6232</v>
      </c>
      <c r="AH348" s="68">
        <f t="shared" si="96"/>
        <v>14.820119999999999</v>
      </c>
      <c r="AI348" s="68">
        <f t="shared" si="97"/>
        <v>2.9351969999999996</v>
      </c>
      <c r="AJ348" s="68">
        <f t="shared" si="98"/>
        <v>238.10625000000002</v>
      </c>
      <c r="AK348" s="68">
        <f t="shared" si="99"/>
        <v>18.048394999999999</v>
      </c>
      <c r="AL348" s="87">
        <f t="shared" si="100"/>
        <v>2417.5450000000001</v>
      </c>
      <c r="AM348" s="88">
        <f t="shared" si="101"/>
        <v>24687.970154999999</v>
      </c>
    </row>
    <row r="349" spans="1:43" x14ac:dyDescent="0.2">
      <c r="A349" s="65" t="s">
        <v>459</v>
      </c>
      <c r="B349" s="66">
        <v>48</v>
      </c>
      <c r="C349" s="66">
        <v>49</v>
      </c>
      <c r="D349" s="67" t="s">
        <v>516</v>
      </c>
      <c r="E349" s="67" t="s">
        <v>77</v>
      </c>
      <c r="F349" s="68">
        <v>990051</v>
      </c>
      <c r="G349" s="70">
        <v>23900</v>
      </c>
      <c r="H349" s="69">
        <v>128.5</v>
      </c>
      <c r="I349" s="69">
        <v>52.4</v>
      </c>
      <c r="J349" s="69">
        <v>125</v>
      </c>
      <c r="K349" s="69">
        <v>288</v>
      </c>
      <c r="L349" s="69">
        <v>20.7</v>
      </c>
      <c r="M349" s="70">
        <v>15000</v>
      </c>
      <c r="N349" s="69">
        <v>6.24</v>
      </c>
      <c r="O349" s="69">
        <v>1105</v>
      </c>
      <c r="P349" s="69">
        <v>6510</v>
      </c>
      <c r="Q349" s="70">
        <v>2310</v>
      </c>
      <c r="R349" s="69">
        <v>600</v>
      </c>
      <c r="S349" s="69">
        <v>33</v>
      </c>
      <c r="T349" s="69">
        <v>6.59</v>
      </c>
      <c r="U349" s="69">
        <v>485</v>
      </c>
      <c r="V349" s="69">
        <v>43.9</v>
      </c>
      <c r="W349" s="68">
        <f t="shared" si="85"/>
        <v>29358.76</v>
      </c>
      <c r="X349" s="68">
        <f t="shared" si="86"/>
        <v>147.47944999999999</v>
      </c>
      <c r="Y349" s="68">
        <f t="shared" si="87"/>
        <v>59.919399999999996</v>
      </c>
      <c r="Z349" s="68">
        <f t="shared" si="88"/>
        <v>144.73749999999998</v>
      </c>
      <c r="AA349" s="68">
        <f t="shared" si="89"/>
        <v>331.94880000000001</v>
      </c>
      <c r="AB349" s="68">
        <f t="shared" si="90"/>
        <v>23.711849999999998</v>
      </c>
      <c r="AC349" s="68">
        <f t="shared" si="91"/>
        <v>17592</v>
      </c>
      <c r="AD349" s="68">
        <f t="shared" si="92"/>
        <v>7.095504</v>
      </c>
      <c r="AE349" s="68">
        <f t="shared" si="93"/>
        <v>7593.264000000001</v>
      </c>
      <c r="AF349" s="68">
        <f t="shared" si="94"/>
        <v>2790.942</v>
      </c>
      <c r="AG349" s="68">
        <f t="shared" si="95"/>
        <v>695.76</v>
      </c>
      <c r="AH349" s="68">
        <f t="shared" si="96"/>
        <v>38.814599999999999</v>
      </c>
      <c r="AI349" s="68">
        <f t="shared" si="97"/>
        <v>7.526438999999999</v>
      </c>
      <c r="AJ349" s="68">
        <f t="shared" si="98"/>
        <v>615.90150000000006</v>
      </c>
      <c r="AK349" s="68">
        <f t="shared" si="99"/>
        <v>49.988930000000003</v>
      </c>
      <c r="AL349" s="87">
        <f t="shared" si="100"/>
        <v>1580.7025000000001</v>
      </c>
      <c r="AM349" s="88">
        <f t="shared" si="101"/>
        <v>59457.849972999997</v>
      </c>
    </row>
    <row r="350" spans="1:43" x14ac:dyDescent="0.2">
      <c r="A350" s="65" t="s">
        <v>459</v>
      </c>
      <c r="B350" s="66">
        <v>49</v>
      </c>
      <c r="C350" s="66">
        <v>50</v>
      </c>
      <c r="D350" s="67" t="s">
        <v>517</v>
      </c>
      <c r="E350" s="67" t="s">
        <v>77</v>
      </c>
      <c r="F350" s="68">
        <v>990051</v>
      </c>
      <c r="G350" s="70">
        <v>50000</v>
      </c>
      <c r="H350" s="69">
        <v>162.5</v>
      </c>
      <c r="I350" s="69">
        <v>65.2</v>
      </c>
      <c r="J350" s="69">
        <v>169.5</v>
      </c>
      <c r="K350" s="69">
        <v>377</v>
      </c>
      <c r="L350" s="69">
        <v>25.4</v>
      </c>
      <c r="M350" s="70">
        <v>38400</v>
      </c>
      <c r="N350" s="69">
        <v>7.9</v>
      </c>
      <c r="O350" s="69">
        <v>869</v>
      </c>
      <c r="P350" s="70">
        <v>14050</v>
      </c>
      <c r="Q350" s="70">
        <v>4790</v>
      </c>
      <c r="R350" s="69">
        <v>874</v>
      </c>
      <c r="S350" s="69">
        <v>45.9</v>
      </c>
      <c r="T350" s="69">
        <v>8.31</v>
      </c>
      <c r="U350" s="69">
        <v>609</v>
      </c>
      <c r="V350" s="69">
        <v>52</v>
      </c>
      <c r="W350" s="68">
        <f t="shared" si="85"/>
        <v>61420</v>
      </c>
      <c r="X350" s="68">
        <f t="shared" si="86"/>
        <v>186.50125</v>
      </c>
      <c r="Y350" s="68">
        <f t="shared" si="87"/>
        <v>74.556200000000004</v>
      </c>
      <c r="Z350" s="68">
        <f t="shared" si="88"/>
        <v>196.26405</v>
      </c>
      <c r="AA350" s="68">
        <f t="shared" si="89"/>
        <v>434.53020000000004</v>
      </c>
      <c r="AB350" s="68">
        <f t="shared" si="90"/>
        <v>29.095699999999997</v>
      </c>
      <c r="AC350" s="68">
        <f t="shared" si="91"/>
        <v>45035.520000000004</v>
      </c>
      <c r="AD350" s="68">
        <f t="shared" si="92"/>
        <v>8.9830900000000007</v>
      </c>
      <c r="AE350" s="68">
        <f t="shared" si="93"/>
        <v>16387.920000000002</v>
      </c>
      <c r="AF350" s="68">
        <f t="shared" si="94"/>
        <v>5787.2779999999993</v>
      </c>
      <c r="AG350" s="68">
        <f t="shared" si="95"/>
        <v>1013.4904</v>
      </c>
      <c r="AH350" s="68">
        <f t="shared" si="96"/>
        <v>53.987579999999994</v>
      </c>
      <c r="AI350" s="68">
        <f t="shared" si="97"/>
        <v>9.4908509999999993</v>
      </c>
      <c r="AJ350" s="68">
        <f t="shared" si="98"/>
        <v>773.3691</v>
      </c>
      <c r="AK350" s="68">
        <f t="shared" si="99"/>
        <v>59.212400000000002</v>
      </c>
      <c r="AL350" s="87">
        <f t="shared" si="100"/>
        <v>1243.1045000000001</v>
      </c>
      <c r="AM350" s="88">
        <f t="shared" si="101"/>
        <v>131470.19882099997</v>
      </c>
    </row>
    <row r="351" spans="1:43" x14ac:dyDescent="0.2">
      <c r="A351" s="65" t="s">
        <v>459</v>
      </c>
      <c r="B351" s="66">
        <v>50</v>
      </c>
      <c r="C351" s="66">
        <v>51</v>
      </c>
      <c r="D351" s="67" t="s">
        <v>518</v>
      </c>
      <c r="E351" s="67" t="s">
        <v>77</v>
      </c>
      <c r="F351" s="68">
        <v>990051</v>
      </c>
      <c r="G351" s="69">
        <v>8930</v>
      </c>
      <c r="H351" s="69">
        <v>39.5</v>
      </c>
      <c r="I351" s="69">
        <v>15.5</v>
      </c>
      <c r="J351" s="69">
        <v>38</v>
      </c>
      <c r="K351" s="69">
        <v>88.3</v>
      </c>
      <c r="L351" s="69">
        <v>6.27</v>
      </c>
      <c r="M351" s="69">
        <v>6420</v>
      </c>
      <c r="N351" s="69">
        <v>1.88</v>
      </c>
      <c r="O351" s="69">
        <v>1035</v>
      </c>
      <c r="P351" s="69">
        <v>2270</v>
      </c>
      <c r="Q351" s="69">
        <v>789</v>
      </c>
      <c r="R351" s="69">
        <v>190.5</v>
      </c>
      <c r="S351" s="69">
        <v>10.35</v>
      </c>
      <c r="T351" s="69">
        <v>2.0099999999999998</v>
      </c>
      <c r="U351" s="69">
        <v>158.5</v>
      </c>
      <c r="V351" s="69">
        <v>11.75</v>
      </c>
      <c r="W351" s="68">
        <f t="shared" si="85"/>
        <v>10969.611999999999</v>
      </c>
      <c r="X351" s="68">
        <f t="shared" si="86"/>
        <v>45.334150000000001</v>
      </c>
      <c r="Y351" s="68">
        <f t="shared" si="87"/>
        <v>17.724249999999998</v>
      </c>
      <c r="Z351" s="68">
        <f t="shared" si="88"/>
        <v>44.0002</v>
      </c>
      <c r="AA351" s="68">
        <f t="shared" si="89"/>
        <v>101.77458</v>
      </c>
      <c r="AB351" s="68">
        <f t="shared" si="90"/>
        <v>7.1822849999999994</v>
      </c>
      <c r="AC351" s="68">
        <f t="shared" si="91"/>
        <v>7529.3760000000002</v>
      </c>
      <c r="AD351" s="68">
        <f t="shared" si="92"/>
        <v>2.1377479999999998</v>
      </c>
      <c r="AE351" s="68">
        <f t="shared" si="93"/>
        <v>2647.7280000000001</v>
      </c>
      <c r="AF351" s="68">
        <f t="shared" si="94"/>
        <v>953.26979999999992</v>
      </c>
      <c r="AG351" s="68">
        <f t="shared" si="95"/>
        <v>220.90379999999999</v>
      </c>
      <c r="AH351" s="68">
        <f t="shared" si="96"/>
        <v>12.17367</v>
      </c>
      <c r="AI351" s="68">
        <f t="shared" si="97"/>
        <v>2.2956209999999997</v>
      </c>
      <c r="AJ351" s="68">
        <f t="shared" si="98"/>
        <v>201.27915000000002</v>
      </c>
      <c r="AK351" s="68">
        <f t="shared" si="99"/>
        <v>13.379725000000001</v>
      </c>
      <c r="AL351" s="87">
        <f t="shared" si="100"/>
        <v>1480.5675000000001</v>
      </c>
      <c r="AM351" s="88">
        <f t="shared" si="101"/>
        <v>22768.170978999999</v>
      </c>
    </row>
    <row r="352" spans="1:43" x14ac:dyDescent="0.2">
      <c r="A352" s="65" t="s">
        <v>459</v>
      </c>
      <c r="B352" s="66">
        <v>51</v>
      </c>
      <c r="C352" s="66">
        <v>52.05</v>
      </c>
      <c r="D352" s="67" t="s">
        <v>519</v>
      </c>
      <c r="E352" s="67" t="s">
        <v>77</v>
      </c>
      <c r="F352" s="68">
        <v>990051</v>
      </c>
      <c r="G352" s="70">
        <v>16600</v>
      </c>
      <c r="H352" s="69">
        <v>148.5</v>
      </c>
      <c r="I352" s="69">
        <v>48.7</v>
      </c>
      <c r="J352" s="69">
        <v>104.5</v>
      </c>
      <c r="K352" s="69">
        <v>264</v>
      </c>
      <c r="L352" s="69">
        <v>22.7</v>
      </c>
      <c r="M352" s="70">
        <v>11950</v>
      </c>
      <c r="N352" s="69">
        <v>3.18</v>
      </c>
      <c r="O352" s="69">
        <v>628</v>
      </c>
      <c r="P352" s="69">
        <v>4270</v>
      </c>
      <c r="Q352" s="70">
        <v>1435</v>
      </c>
      <c r="R352" s="69">
        <v>441</v>
      </c>
      <c r="S352" s="69">
        <v>34.299999999999997</v>
      </c>
      <c r="T352" s="69">
        <v>4.96</v>
      </c>
      <c r="U352" s="69">
        <v>527</v>
      </c>
      <c r="V352" s="69">
        <v>23.9</v>
      </c>
      <c r="W352" s="68">
        <f t="shared" si="85"/>
        <v>20391.439999999999</v>
      </c>
      <c r="X352" s="68">
        <f t="shared" si="86"/>
        <v>170.43344999999999</v>
      </c>
      <c r="Y352" s="68">
        <f t="shared" si="87"/>
        <v>55.688450000000003</v>
      </c>
      <c r="Z352" s="68">
        <f t="shared" si="88"/>
        <v>121.00054999999999</v>
      </c>
      <c r="AA352" s="68">
        <f t="shared" si="89"/>
        <v>304.28640000000001</v>
      </c>
      <c r="AB352" s="68">
        <f t="shared" si="90"/>
        <v>26.002849999999999</v>
      </c>
      <c r="AC352" s="68">
        <f t="shared" si="91"/>
        <v>14014.960000000001</v>
      </c>
      <c r="AD352" s="68">
        <f t="shared" si="92"/>
        <v>3.6159780000000001</v>
      </c>
      <c r="AE352" s="68">
        <f t="shared" si="93"/>
        <v>4980.5280000000002</v>
      </c>
      <c r="AF352" s="68">
        <f t="shared" si="94"/>
        <v>1733.7669999999998</v>
      </c>
      <c r="AG352" s="68">
        <f t="shared" si="95"/>
        <v>511.3836</v>
      </c>
      <c r="AH352" s="68">
        <f t="shared" si="96"/>
        <v>40.343659999999993</v>
      </c>
      <c r="AI352" s="68">
        <f t="shared" si="97"/>
        <v>5.6648159999999992</v>
      </c>
      <c r="AJ352" s="68">
        <f t="shared" si="98"/>
        <v>669.2373</v>
      </c>
      <c r="AK352" s="68">
        <f t="shared" si="99"/>
        <v>27.214929999999999</v>
      </c>
      <c r="AL352" s="87">
        <f t="shared" si="100"/>
        <v>898.35400000000004</v>
      </c>
      <c r="AM352" s="88">
        <f t="shared" si="101"/>
        <v>43055.566984000005</v>
      </c>
    </row>
    <row r="353" spans="1:39" x14ac:dyDescent="0.2">
      <c r="A353" s="65" t="s">
        <v>459</v>
      </c>
      <c r="B353" s="66">
        <v>54</v>
      </c>
      <c r="C353" s="66">
        <v>55</v>
      </c>
      <c r="D353" s="67" t="s">
        <v>520</v>
      </c>
      <c r="E353" s="67" t="s">
        <v>77</v>
      </c>
      <c r="F353" s="68">
        <v>990051</v>
      </c>
      <c r="G353" s="69">
        <v>2520</v>
      </c>
      <c r="H353" s="69">
        <v>62.3</v>
      </c>
      <c r="I353" s="69">
        <v>20.100000000000001</v>
      </c>
      <c r="J353" s="69">
        <v>37.5</v>
      </c>
      <c r="K353" s="69">
        <v>100.5</v>
      </c>
      <c r="L353" s="69">
        <v>9.85</v>
      </c>
      <c r="M353" s="69">
        <v>1410</v>
      </c>
      <c r="N353" s="69">
        <v>1.24</v>
      </c>
      <c r="O353" s="69">
        <v>557</v>
      </c>
      <c r="P353" s="69">
        <v>1035</v>
      </c>
      <c r="Q353" s="69">
        <v>287</v>
      </c>
      <c r="R353" s="69">
        <v>143</v>
      </c>
      <c r="S353" s="69">
        <v>12.7</v>
      </c>
      <c r="T353" s="69">
        <v>2.02</v>
      </c>
      <c r="U353" s="69">
        <v>229</v>
      </c>
      <c r="V353" s="69">
        <v>8.98</v>
      </c>
      <c r="W353" s="68">
        <f t="shared" si="85"/>
        <v>3095.5679999999998</v>
      </c>
      <c r="X353" s="68">
        <f t="shared" si="86"/>
        <v>71.501709999999989</v>
      </c>
      <c r="Y353" s="68">
        <f t="shared" si="87"/>
        <v>22.984349999999999</v>
      </c>
      <c r="Z353" s="68">
        <f t="shared" si="88"/>
        <v>43.421250000000001</v>
      </c>
      <c r="AA353" s="68">
        <f t="shared" si="89"/>
        <v>115.83630000000001</v>
      </c>
      <c r="AB353" s="68">
        <f t="shared" si="90"/>
        <v>11.283175</v>
      </c>
      <c r="AC353" s="68">
        <f t="shared" si="91"/>
        <v>1653.6480000000001</v>
      </c>
      <c r="AD353" s="68">
        <f t="shared" si="92"/>
        <v>1.410004</v>
      </c>
      <c r="AE353" s="68">
        <f t="shared" si="93"/>
        <v>1207.2240000000002</v>
      </c>
      <c r="AF353" s="68">
        <f t="shared" si="94"/>
        <v>346.7534</v>
      </c>
      <c r="AG353" s="68">
        <f t="shared" si="95"/>
        <v>165.8228</v>
      </c>
      <c r="AH353" s="68">
        <f t="shared" si="96"/>
        <v>14.937739999999998</v>
      </c>
      <c r="AI353" s="68">
        <f t="shared" si="97"/>
        <v>2.3070419999999996</v>
      </c>
      <c r="AJ353" s="68">
        <f t="shared" si="98"/>
        <v>290.80709999999999</v>
      </c>
      <c r="AK353" s="68">
        <f t="shared" si="99"/>
        <v>10.225526</v>
      </c>
      <c r="AL353" s="85">
        <f t="shared" si="100"/>
        <v>796.78850000000011</v>
      </c>
      <c r="AM353" s="86">
        <f t="shared" si="101"/>
        <v>7053.7303970000012</v>
      </c>
    </row>
    <row r="354" spans="1:39" x14ac:dyDescent="0.2">
      <c r="A354" s="65" t="s">
        <v>459</v>
      </c>
      <c r="B354" s="66">
        <v>55</v>
      </c>
      <c r="C354" s="66">
        <v>56</v>
      </c>
      <c r="D354" s="67" t="s">
        <v>522</v>
      </c>
      <c r="E354" s="67" t="s">
        <v>77</v>
      </c>
      <c r="F354" s="68">
        <v>990051</v>
      </c>
      <c r="G354" s="69">
        <v>3800</v>
      </c>
      <c r="H354" s="69">
        <v>41.7</v>
      </c>
      <c r="I354" s="69">
        <v>14.5</v>
      </c>
      <c r="J354" s="69">
        <v>32</v>
      </c>
      <c r="K354" s="69">
        <v>78.900000000000006</v>
      </c>
      <c r="L354" s="69">
        <v>6.55</v>
      </c>
      <c r="M354" s="69">
        <v>2310</v>
      </c>
      <c r="N354" s="69">
        <v>1.34</v>
      </c>
      <c r="O354" s="69">
        <v>313</v>
      </c>
      <c r="P354" s="69">
        <v>1190</v>
      </c>
      <c r="Q354" s="69">
        <v>377</v>
      </c>
      <c r="R354" s="69">
        <v>131</v>
      </c>
      <c r="S354" s="69">
        <v>9.09</v>
      </c>
      <c r="T354" s="69">
        <v>1.68</v>
      </c>
      <c r="U354" s="69">
        <v>152</v>
      </c>
      <c r="V354" s="69">
        <v>9.35</v>
      </c>
      <c r="W354" s="68">
        <f t="shared" si="85"/>
        <v>4667.92</v>
      </c>
      <c r="X354" s="68">
        <f t="shared" si="86"/>
        <v>47.859090000000002</v>
      </c>
      <c r="Y354" s="68">
        <f t="shared" si="87"/>
        <v>16.580749999999998</v>
      </c>
      <c r="Z354" s="68">
        <f t="shared" si="88"/>
        <v>37.052799999999998</v>
      </c>
      <c r="AA354" s="68">
        <f t="shared" si="89"/>
        <v>90.940140000000014</v>
      </c>
      <c r="AB354" s="68">
        <f t="shared" si="90"/>
        <v>7.5030249999999992</v>
      </c>
      <c r="AC354" s="68">
        <f t="shared" si="91"/>
        <v>2709.1680000000001</v>
      </c>
      <c r="AD354" s="68">
        <f t="shared" si="92"/>
        <v>1.523714</v>
      </c>
      <c r="AE354" s="68">
        <f t="shared" si="93"/>
        <v>1388.0160000000001</v>
      </c>
      <c r="AF354" s="68">
        <f t="shared" si="94"/>
        <v>455.4914</v>
      </c>
      <c r="AG354" s="68">
        <f t="shared" si="95"/>
        <v>151.9076</v>
      </c>
      <c r="AH354" s="68">
        <f t="shared" si="96"/>
        <v>10.691657999999999</v>
      </c>
      <c r="AI354" s="68">
        <f t="shared" si="97"/>
        <v>1.9187279999999998</v>
      </c>
      <c r="AJ354" s="68">
        <f t="shared" si="98"/>
        <v>193.0248</v>
      </c>
      <c r="AK354" s="68">
        <f t="shared" si="99"/>
        <v>10.646845000000001</v>
      </c>
      <c r="AL354" s="85">
        <f t="shared" si="100"/>
        <v>447.74650000000003</v>
      </c>
      <c r="AM354" s="86">
        <f t="shared" si="101"/>
        <v>9790.2445500000013</v>
      </c>
    </row>
    <row r="355" spans="1:39" x14ac:dyDescent="0.2">
      <c r="A355" s="65" t="s">
        <v>459</v>
      </c>
      <c r="B355" s="66">
        <v>56</v>
      </c>
      <c r="C355" s="66">
        <v>57</v>
      </c>
      <c r="D355" s="67" t="s">
        <v>523</v>
      </c>
      <c r="E355" s="67" t="s">
        <v>77</v>
      </c>
      <c r="F355" s="68">
        <v>990051</v>
      </c>
      <c r="G355" s="69">
        <v>2800</v>
      </c>
      <c r="H355" s="69">
        <v>53.7</v>
      </c>
      <c r="I355" s="69">
        <v>15.3</v>
      </c>
      <c r="J355" s="69">
        <v>40.4</v>
      </c>
      <c r="K355" s="69">
        <v>104.5</v>
      </c>
      <c r="L355" s="69">
        <v>7.97</v>
      </c>
      <c r="M355" s="69">
        <v>1615</v>
      </c>
      <c r="N355" s="69">
        <v>0.82</v>
      </c>
      <c r="O355" s="69">
        <v>669</v>
      </c>
      <c r="P355" s="69">
        <v>1075</v>
      </c>
      <c r="Q355" s="69">
        <v>311</v>
      </c>
      <c r="R355" s="69">
        <v>146.5</v>
      </c>
      <c r="S355" s="69">
        <v>12.15</v>
      </c>
      <c r="T355" s="69">
        <v>1.54</v>
      </c>
      <c r="U355" s="69">
        <v>169</v>
      </c>
      <c r="V355" s="69">
        <v>6.69</v>
      </c>
      <c r="W355" s="68">
        <f t="shared" si="85"/>
        <v>3439.52</v>
      </c>
      <c r="X355" s="68">
        <f t="shared" si="86"/>
        <v>61.631489999999999</v>
      </c>
      <c r="Y355" s="68">
        <f t="shared" si="87"/>
        <v>17.495550000000001</v>
      </c>
      <c r="Z355" s="68">
        <f t="shared" si="88"/>
        <v>46.779159999999997</v>
      </c>
      <c r="AA355" s="68">
        <f t="shared" si="89"/>
        <v>120.44670000000001</v>
      </c>
      <c r="AB355" s="68">
        <f t="shared" si="90"/>
        <v>9.1296349999999986</v>
      </c>
      <c r="AC355" s="68">
        <f t="shared" si="91"/>
        <v>1894.0720000000001</v>
      </c>
      <c r="AD355" s="68">
        <f t="shared" si="92"/>
        <v>0.93242199999999997</v>
      </c>
      <c r="AE355" s="68">
        <f t="shared" si="93"/>
        <v>1253.8800000000001</v>
      </c>
      <c r="AF355" s="68">
        <f t="shared" si="94"/>
        <v>375.75020000000001</v>
      </c>
      <c r="AG355" s="68">
        <f t="shared" si="95"/>
        <v>169.88139999999999</v>
      </c>
      <c r="AH355" s="68">
        <f t="shared" si="96"/>
        <v>14.29083</v>
      </c>
      <c r="AI355" s="68">
        <f t="shared" si="97"/>
        <v>1.7588339999999998</v>
      </c>
      <c r="AJ355" s="68">
        <f t="shared" si="98"/>
        <v>214.6131</v>
      </c>
      <c r="AK355" s="68">
        <f t="shared" si="99"/>
        <v>7.617903000000001</v>
      </c>
      <c r="AL355" s="85">
        <f t="shared" si="100"/>
        <v>957.00450000000012</v>
      </c>
      <c r="AM355" s="86">
        <f t="shared" si="101"/>
        <v>7627.7992240000003</v>
      </c>
    </row>
    <row r="356" spans="1:39" x14ac:dyDescent="0.2">
      <c r="A356" s="65" t="s">
        <v>459</v>
      </c>
      <c r="B356" s="66">
        <v>57</v>
      </c>
      <c r="C356" s="66">
        <v>58</v>
      </c>
      <c r="D356" s="67" t="s">
        <v>524</v>
      </c>
      <c r="E356" s="67" t="s">
        <v>77</v>
      </c>
      <c r="F356" s="68">
        <v>990051</v>
      </c>
      <c r="G356" s="69">
        <v>3890</v>
      </c>
      <c r="H356" s="69">
        <v>82.5</v>
      </c>
      <c r="I356" s="69">
        <v>23.1</v>
      </c>
      <c r="J356" s="69">
        <v>65.400000000000006</v>
      </c>
      <c r="K356" s="69">
        <v>167</v>
      </c>
      <c r="L356" s="69">
        <v>12.4</v>
      </c>
      <c r="M356" s="69">
        <v>2020</v>
      </c>
      <c r="N356" s="69">
        <v>0.99</v>
      </c>
      <c r="O356" s="69">
        <v>553</v>
      </c>
      <c r="P356" s="69">
        <v>1630</v>
      </c>
      <c r="Q356" s="69">
        <v>451</v>
      </c>
      <c r="R356" s="69">
        <v>236</v>
      </c>
      <c r="S356" s="69">
        <v>19.05</v>
      </c>
      <c r="T356" s="69">
        <v>2.1</v>
      </c>
      <c r="U356" s="69">
        <v>265</v>
      </c>
      <c r="V356" s="69">
        <v>7.57</v>
      </c>
      <c r="W356" s="68">
        <f t="shared" si="85"/>
        <v>4778.4759999999997</v>
      </c>
      <c r="X356" s="68">
        <f t="shared" si="86"/>
        <v>94.685249999999996</v>
      </c>
      <c r="Y356" s="68">
        <f t="shared" si="87"/>
        <v>26.414850000000001</v>
      </c>
      <c r="Z356" s="68">
        <f t="shared" si="88"/>
        <v>75.726659999999995</v>
      </c>
      <c r="AA356" s="68">
        <f t="shared" si="89"/>
        <v>192.48420000000002</v>
      </c>
      <c r="AB356" s="68">
        <f t="shared" si="90"/>
        <v>14.2042</v>
      </c>
      <c r="AC356" s="68">
        <f t="shared" si="91"/>
        <v>2369.056</v>
      </c>
      <c r="AD356" s="68">
        <f t="shared" si="92"/>
        <v>1.125729</v>
      </c>
      <c r="AE356" s="68">
        <f t="shared" si="93"/>
        <v>1901.2320000000002</v>
      </c>
      <c r="AF356" s="68">
        <f t="shared" si="94"/>
        <v>544.89819999999997</v>
      </c>
      <c r="AG356" s="68">
        <f t="shared" si="95"/>
        <v>273.66559999999998</v>
      </c>
      <c r="AH356" s="68">
        <f t="shared" si="96"/>
        <v>22.406610000000001</v>
      </c>
      <c r="AI356" s="68">
        <f t="shared" si="97"/>
        <v>2.3984099999999997</v>
      </c>
      <c r="AJ356" s="68">
        <f t="shared" si="98"/>
        <v>336.52350000000001</v>
      </c>
      <c r="AK356" s="68">
        <f t="shared" si="99"/>
        <v>8.6199590000000015</v>
      </c>
      <c r="AL356" s="85">
        <f t="shared" si="100"/>
        <v>791.06650000000002</v>
      </c>
      <c r="AM356" s="86">
        <f t="shared" si="101"/>
        <v>10641.917168</v>
      </c>
    </row>
    <row r="357" spans="1:39" x14ac:dyDescent="0.2">
      <c r="A357" s="65" t="s">
        <v>459</v>
      </c>
      <c r="B357" s="66">
        <v>58</v>
      </c>
      <c r="C357" s="66">
        <v>59</v>
      </c>
      <c r="D357" s="67" t="s">
        <v>525</v>
      </c>
      <c r="E357" s="67" t="s">
        <v>77</v>
      </c>
      <c r="F357" s="68">
        <v>990051</v>
      </c>
      <c r="G357" s="69">
        <v>3630</v>
      </c>
      <c r="H357" s="69">
        <v>104</v>
      </c>
      <c r="I357" s="69">
        <v>29.3</v>
      </c>
      <c r="J357" s="69">
        <v>63.5</v>
      </c>
      <c r="K357" s="69">
        <v>178.5</v>
      </c>
      <c r="L357" s="69">
        <v>15.4</v>
      </c>
      <c r="M357" s="69">
        <v>1850</v>
      </c>
      <c r="N357" s="69">
        <v>1.1399999999999999</v>
      </c>
      <c r="O357" s="69">
        <v>661</v>
      </c>
      <c r="P357" s="69">
        <v>1520</v>
      </c>
      <c r="Q357" s="69">
        <v>423</v>
      </c>
      <c r="R357" s="69">
        <v>229</v>
      </c>
      <c r="S357" s="69">
        <v>22.1</v>
      </c>
      <c r="T357" s="69">
        <v>2.66</v>
      </c>
      <c r="U357" s="69">
        <v>328</v>
      </c>
      <c r="V357" s="69">
        <v>9.92</v>
      </c>
      <c r="W357" s="68">
        <f t="shared" si="85"/>
        <v>4459.0919999999996</v>
      </c>
      <c r="X357" s="68">
        <f t="shared" si="86"/>
        <v>119.3608</v>
      </c>
      <c r="Y357" s="68">
        <f t="shared" si="87"/>
        <v>33.504550000000002</v>
      </c>
      <c r="Z357" s="68">
        <f t="shared" si="88"/>
        <v>73.526649999999989</v>
      </c>
      <c r="AA357" s="68">
        <f t="shared" si="89"/>
        <v>205.73910000000001</v>
      </c>
      <c r="AB357" s="68">
        <f t="shared" si="90"/>
        <v>17.640699999999999</v>
      </c>
      <c r="AC357" s="68">
        <f t="shared" si="91"/>
        <v>2169.6800000000003</v>
      </c>
      <c r="AD357" s="68">
        <f t="shared" si="92"/>
        <v>1.2962939999999998</v>
      </c>
      <c r="AE357" s="68">
        <f t="shared" si="93"/>
        <v>1772.9280000000001</v>
      </c>
      <c r="AF357" s="68">
        <f t="shared" si="94"/>
        <v>511.06859999999995</v>
      </c>
      <c r="AG357" s="68">
        <f t="shared" si="95"/>
        <v>265.54840000000002</v>
      </c>
      <c r="AH357" s="68">
        <f t="shared" si="96"/>
        <v>25.994019999999999</v>
      </c>
      <c r="AI357" s="68">
        <f t="shared" si="97"/>
        <v>3.0379860000000001</v>
      </c>
      <c r="AJ357" s="68">
        <f t="shared" si="98"/>
        <v>416.52719999999999</v>
      </c>
      <c r="AK357" s="68">
        <f t="shared" si="99"/>
        <v>11.295904</v>
      </c>
      <c r="AL357" s="85">
        <f t="shared" si="100"/>
        <v>945.56050000000005</v>
      </c>
      <c r="AM357" s="86">
        <f t="shared" si="101"/>
        <v>10086.240204</v>
      </c>
    </row>
    <row r="358" spans="1:39" x14ac:dyDescent="0.2">
      <c r="A358" s="65" t="s">
        <v>459</v>
      </c>
      <c r="B358" s="66">
        <v>59</v>
      </c>
      <c r="C358" s="66">
        <v>60</v>
      </c>
      <c r="D358" s="67" t="s">
        <v>526</v>
      </c>
      <c r="E358" s="67" t="s">
        <v>77</v>
      </c>
      <c r="F358" s="68">
        <v>990051</v>
      </c>
      <c r="G358" s="69">
        <v>1210</v>
      </c>
      <c r="H358" s="69">
        <v>23.3</v>
      </c>
      <c r="I358" s="69">
        <v>7.03</v>
      </c>
      <c r="J358" s="69">
        <v>15.25</v>
      </c>
      <c r="K358" s="69">
        <v>42</v>
      </c>
      <c r="L358" s="69">
        <v>3.49</v>
      </c>
      <c r="M358" s="69">
        <v>690</v>
      </c>
      <c r="N358" s="69">
        <v>0.3</v>
      </c>
      <c r="O358" s="69">
        <v>25</v>
      </c>
      <c r="P358" s="69">
        <v>421</v>
      </c>
      <c r="Q358" s="69">
        <v>126</v>
      </c>
      <c r="R358" s="69">
        <v>55.4</v>
      </c>
      <c r="S358" s="69">
        <v>5.0199999999999996</v>
      </c>
      <c r="T358" s="69">
        <v>0.66</v>
      </c>
      <c r="U358" s="69">
        <v>79</v>
      </c>
      <c r="V358" s="69">
        <v>2.75</v>
      </c>
      <c r="W358" s="68">
        <f t="shared" si="85"/>
        <v>1486.364</v>
      </c>
      <c r="X358" s="68">
        <f t="shared" si="86"/>
        <v>26.741409999999998</v>
      </c>
      <c r="Y358" s="68">
        <f t="shared" si="87"/>
        <v>8.038805</v>
      </c>
      <c r="Z358" s="68">
        <f t="shared" si="88"/>
        <v>17.657975</v>
      </c>
      <c r="AA358" s="68">
        <f t="shared" si="89"/>
        <v>48.409200000000006</v>
      </c>
      <c r="AB358" s="68">
        <f t="shared" si="90"/>
        <v>3.997795</v>
      </c>
      <c r="AC358" s="68">
        <f t="shared" si="91"/>
        <v>809.23200000000008</v>
      </c>
      <c r="AD358" s="68">
        <f t="shared" si="92"/>
        <v>0.34112999999999999</v>
      </c>
      <c r="AE358" s="68">
        <f t="shared" si="93"/>
        <v>491.05440000000004</v>
      </c>
      <c r="AF358" s="68">
        <f t="shared" si="94"/>
        <v>152.23319999999998</v>
      </c>
      <c r="AG358" s="68">
        <f t="shared" si="95"/>
        <v>64.241839999999996</v>
      </c>
      <c r="AH358" s="68">
        <f t="shared" si="96"/>
        <v>5.9045239999999994</v>
      </c>
      <c r="AI358" s="68">
        <f t="shared" si="97"/>
        <v>0.75378599999999996</v>
      </c>
      <c r="AJ358" s="68">
        <f t="shared" si="98"/>
        <v>100.32210000000001</v>
      </c>
      <c r="AK358" s="68">
        <f t="shared" si="99"/>
        <v>3.1314250000000001</v>
      </c>
      <c r="AL358" s="85">
        <f t="shared" si="100"/>
        <v>35.762500000000003</v>
      </c>
      <c r="AM358" s="86">
        <f t="shared" si="101"/>
        <v>3218.4235900000003</v>
      </c>
    </row>
    <row r="359" spans="1:39" x14ac:dyDescent="0.2">
      <c r="A359" s="65" t="s">
        <v>459</v>
      </c>
      <c r="B359" s="66">
        <v>60</v>
      </c>
      <c r="C359" s="66">
        <v>61</v>
      </c>
      <c r="D359" s="67" t="s">
        <v>527</v>
      </c>
      <c r="E359" s="67" t="s">
        <v>77</v>
      </c>
      <c r="F359" s="68">
        <v>990051</v>
      </c>
      <c r="G359" s="69">
        <v>5450</v>
      </c>
      <c r="H359" s="69">
        <v>87.4</v>
      </c>
      <c r="I359" s="69">
        <v>22.8</v>
      </c>
      <c r="J359" s="69">
        <v>65.8</v>
      </c>
      <c r="K359" s="69">
        <v>165.5</v>
      </c>
      <c r="L359" s="69">
        <v>12.1</v>
      </c>
      <c r="M359" s="69">
        <v>3010</v>
      </c>
      <c r="N359" s="69">
        <v>1.06</v>
      </c>
      <c r="O359" s="69">
        <v>182</v>
      </c>
      <c r="P359" s="69">
        <v>2070</v>
      </c>
      <c r="Q359" s="69">
        <v>595</v>
      </c>
      <c r="R359" s="69">
        <v>265</v>
      </c>
      <c r="S359" s="69">
        <v>19.75</v>
      </c>
      <c r="T359" s="69">
        <v>2.0699999999999998</v>
      </c>
      <c r="U359" s="69">
        <v>272</v>
      </c>
      <c r="V359" s="69">
        <v>7.61</v>
      </c>
      <c r="W359" s="68">
        <f t="shared" si="85"/>
        <v>6694.78</v>
      </c>
      <c r="X359" s="68">
        <f t="shared" si="86"/>
        <v>100.30898000000001</v>
      </c>
      <c r="Y359" s="68">
        <f t="shared" si="87"/>
        <v>26.0718</v>
      </c>
      <c r="Z359" s="68">
        <f t="shared" si="88"/>
        <v>76.189819999999997</v>
      </c>
      <c r="AA359" s="68">
        <f t="shared" si="89"/>
        <v>190.75530000000001</v>
      </c>
      <c r="AB359" s="68">
        <f t="shared" si="90"/>
        <v>13.86055</v>
      </c>
      <c r="AC359" s="68">
        <f t="shared" si="91"/>
        <v>3530.1280000000002</v>
      </c>
      <c r="AD359" s="68">
        <f t="shared" si="92"/>
        <v>1.2053260000000001</v>
      </c>
      <c r="AE359" s="68">
        <f t="shared" si="93"/>
        <v>2414.4480000000003</v>
      </c>
      <c r="AF359" s="68">
        <f t="shared" si="94"/>
        <v>718.87900000000002</v>
      </c>
      <c r="AG359" s="68">
        <f t="shared" si="95"/>
        <v>307.29399999999998</v>
      </c>
      <c r="AH359" s="68">
        <f t="shared" si="96"/>
        <v>23.229949999999999</v>
      </c>
      <c r="AI359" s="68">
        <f t="shared" si="97"/>
        <v>2.3641469999999996</v>
      </c>
      <c r="AJ359" s="68">
        <f t="shared" si="98"/>
        <v>345.4128</v>
      </c>
      <c r="AK359" s="68">
        <f t="shared" si="99"/>
        <v>8.6655069999999998</v>
      </c>
      <c r="AL359" s="85">
        <f t="shared" si="100"/>
        <v>260.351</v>
      </c>
      <c r="AM359" s="86">
        <f t="shared" si="101"/>
        <v>14453.59318</v>
      </c>
    </row>
    <row r="360" spans="1:39" x14ac:dyDescent="0.2">
      <c r="A360" s="65" t="s">
        <v>459</v>
      </c>
      <c r="B360" s="66">
        <v>61</v>
      </c>
      <c r="C360" s="66">
        <v>62</v>
      </c>
      <c r="D360" s="67" t="s">
        <v>528</v>
      </c>
      <c r="E360" s="67" t="s">
        <v>77</v>
      </c>
      <c r="F360" s="68">
        <v>990051</v>
      </c>
      <c r="G360" s="69">
        <v>5350</v>
      </c>
      <c r="H360" s="69">
        <v>49.8</v>
      </c>
      <c r="I360" s="69">
        <v>17.05</v>
      </c>
      <c r="J360" s="69">
        <v>41.4</v>
      </c>
      <c r="K360" s="69">
        <v>102.5</v>
      </c>
      <c r="L360" s="69">
        <v>7.7</v>
      </c>
      <c r="M360" s="69">
        <v>3440</v>
      </c>
      <c r="N360" s="69">
        <v>1.2</v>
      </c>
      <c r="O360" s="69">
        <v>451</v>
      </c>
      <c r="P360" s="69">
        <v>1645</v>
      </c>
      <c r="Q360" s="69">
        <v>523</v>
      </c>
      <c r="R360" s="69">
        <v>181.5</v>
      </c>
      <c r="S360" s="69">
        <v>11.7</v>
      </c>
      <c r="T360" s="69">
        <v>1.82</v>
      </c>
      <c r="U360" s="69">
        <v>178</v>
      </c>
      <c r="V360" s="69">
        <v>9.9499999999999993</v>
      </c>
      <c r="W360" s="68">
        <f t="shared" si="85"/>
        <v>6571.94</v>
      </c>
      <c r="X360" s="68">
        <f t="shared" si="86"/>
        <v>57.155459999999991</v>
      </c>
      <c r="Y360" s="68">
        <f t="shared" si="87"/>
        <v>19.496675</v>
      </c>
      <c r="Z360" s="68">
        <f t="shared" si="88"/>
        <v>47.937059999999995</v>
      </c>
      <c r="AA360" s="68">
        <f t="shared" si="89"/>
        <v>118.14150000000001</v>
      </c>
      <c r="AB360" s="68">
        <f t="shared" si="90"/>
        <v>8.8203499999999995</v>
      </c>
      <c r="AC360" s="68">
        <f t="shared" si="91"/>
        <v>4034.4320000000002</v>
      </c>
      <c r="AD360" s="68">
        <f t="shared" si="92"/>
        <v>1.36452</v>
      </c>
      <c r="AE360" s="68">
        <f t="shared" si="93"/>
        <v>1918.7280000000001</v>
      </c>
      <c r="AF360" s="68">
        <f t="shared" si="94"/>
        <v>631.8886</v>
      </c>
      <c r="AG360" s="68">
        <f t="shared" si="95"/>
        <v>210.4674</v>
      </c>
      <c r="AH360" s="68">
        <f t="shared" si="96"/>
        <v>13.761539999999998</v>
      </c>
      <c r="AI360" s="68">
        <f t="shared" si="97"/>
        <v>2.0786219999999997</v>
      </c>
      <c r="AJ360" s="68">
        <f t="shared" si="98"/>
        <v>226.04220000000001</v>
      </c>
      <c r="AK360" s="68">
        <f t="shared" si="99"/>
        <v>11.330064999999999</v>
      </c>
      <c r="AL360" s="85">
        <f t="shared" si="100"/>
        <v>645.15550000000007</v>
      </c>
      <c r="AM360" s="86">
        <f t="shared" si="101"/>
        <v>13873.583991999998</v>
      </c>
    </row>
    <row r="361" spans="1:39" x14ac:dyDescent="0.2">
      <c r="A361" s="65" t="s">
        <v>459</v>
      </c>
      <c r="B361" s="66">
        <v>62</v>
      </c>
      <c r="C361" s="66">
        <v>63</v>
      </c>
      <c r="D361" s="67" t="s">
        <v>529</v>
      </c>
      <c r="E361" s="67" t="s">
        <v>77</v>
      </c>
      <c r="F361" s="68">
        <v>990051</v>
      </c>
      <c r="G361" s="69">
        <v>3700</v>
      </c>
      <c r="H361" s="69">
        <v>80.400000000000006</v>
      </c>
      <c r="I361" s="69">
        <v>19.8</v>
      </c>
      <c r="J361" s="69">
        <v>51.9</v>
      </c>
      <c r="K361" s="69">
        <v>151.5</v>
      </c>
      <c r="L361" s="69">
        <v>11.1</v>
      </c>
      <c r="M361" s="69">
        <v>2210</v>
      </c>
      <c r="N361" s="69">
        <v>0.77</v>
      </c>
      <c r="O361" s="69">
        <v>1055</v>
      </c>
      <c r="P361" s="69">
        <v>1290</v>
      </c>
      <c r="Q361" s="69">
        <v>380</v>
      </c>
      <c r="R361" s="69">
        <v>195.5</v>
      </c>
      <c r="S361" s="69">
        <v>18.399999999999999</v>
      </c>
      <c r="T361" s="69">
        <v>1.62</v>
      </c>
      <c r="U361" s="69">
        <v>224</v>
      </c>
      <c r="V361" s="69">
        <v>6.25</v>
      </c>
      <c r="W361" s="68">
        <f t="shared" si="85"/>
        <v>4545.08</v>
      </c>
      <c r="X361" s="68">
        <f t="shared" si="86"/>
        <v>92.275080000000003</v>
      </c>
      <c r="Y361" s="68">
        <f t="shared" si="87"/>
        <v>22.641300000000001</v>
      </c>
      <c r="Z361" s="68">
        <f t="shared" si="88"/>
        <v>60.095009999999995</v>
      </c>
      <c r="AA361" s="68">
        <f t="shared" si="89"/>
        <v>174.6189</v>
      </c>
      <c r="AB361" s="68">
        <f t="shared" si="90"/>
        <v>12.71505</v>
      </c>
      <c r="AC361" s="68">
        <f t="shared" si="91"/>
        <v>2591.8879999999999</v>
      </c>
      <c r="AD361" s="68">
        <f t="shared" si="92"/>
        <v>0.87556699999999998</v>
      </c>
      <c r="AE361" s="68">
        <f t="shared" si="93"/>
        <v>1504.6560000000002</v>
      </c>
      <c r="AF361" s="68">
        <f t="shared" si="94"/>
        <v>459.11599999999999</v>
      </c>
      <c r="AG361" s="68">
        <f t="shared" si="95"/>
        <v>226.70179999999999</v>
      </c>
      <c r="AH361" s="68">
        <f t="shared" si="96"/>
        <v>21.642079999999996</v>
      </c>
      <c r="AI361" s="68">
        <f t="shared" si="97"/>
        <v>1.8502019999999999</v>
      </c>
      <c r="AJ361" s="68">
        <f t="shared" si="98"/>
        <v>284.45760000000001</v>
      </c>
      <c r="AK361" s="68">
        <f t="shared" si="99"/>
        <v>7.1168750000000003</v>
      </c>
      <c r="AL361" s="85">
        <f t="shared" si="100"/>
        <v>1509.1775</v>
      </c>
      <c r="AM361" s="86">
        <f t="shared" si="101"/>
        <v>10005.729464</v>
      </c>
    </row>
    <row r="362" spans="1:39" x14ac:dyDescent="0.2">
      <c r="A362" s="65" t="s">
        <v>459</v>
      </c>
      <c r="B362" s="66">
        <v>63</v>
      </c>
      <c r="C362" s="66">
        <v>64</v>
      </c>
      <c r="D362" s="67" t="s">
        <v>531</v>
      </c>
      <c r="E362" s="67" t="s">
        <v>77</v>
      </c>
      <c r="F362" s="68">
        <v>990051</v>
      </c>
      <c r="G362" s="69">
        <v>3670</v>
      </c>
      <c r="H362" s="69">
        <v>28.4</v>
      </c>
      <c r="I362" s="69">
        <v>10.15</v>
      </c>
      <c r="J362" s="69">
        <v>23.6</v>
      </c>
      <c r="K362" s="69">
        <v>57.1</v>
      </c>
      <c r="L362" s="69">
        <v>4.24</v>
      </c>
      <c r="M362" s="69">
        <v>2420</v>
      </c>
      <c r="N362" s="69">
        <v>1.08</v>
      </c>
      <c r="O362" s="69">
        <v>550</v>
      </c>
      <c r="P362" s="69">
        <v>1010</v>
      </c>
      <c r="Q362" s="69">
        <v>339</v>
      </c>
      <c r="R362" s="69">
        <v>103.5</v>
      </c>
      <c r="S362" s="69">
        <v>7.12</v>
      </c>
      <c r="T362" s="69">
        <v>1.1599999999999999</v>
      </c>
      <c r="U362" s="69">
        <v>103</v>
      </c>
      <c r="V362" s="69">
        <v>6.92</v>
      </c>
      <c r="W362" s="68">
        <f t="shared" si="85"/>
        <v>4508.2280000000001</v>
      </c>
      <c r="X362" s="68">
        <f t="shared" si="86"/>
        <v>32.594679999999997</v>
      </c>
      <c r="Y362" s="68">
        <f t="shared" si="87"/>
        <v>11.606525</v>
      </c>
      <c r="Z362" s="68">
        <f t="shared" si="88"/>
        <v>27.326440000000002</v>
      </c>
      <c r="AA362" s="68">
        <f t="shared" si="89"/>
        <v>65.813460000000006</v>
      </c>
      <c r="AB362" s="68">
        <f t="shared" si="90"/>
        <v>4.8569199999999997</v>
      </c>
      <c r="AC362" s="68">
        <f t="shared" si="91"/>
        <v>2838.1759999999999</v>
      </c>
      <c r="AD362" s="68">
        <f t="shared" si="92"/>
        <v>1.2280680000000002</v>
      </c>
      <c r="AE362" s="68">
        <f t="shared" si="93"/>
        <v>1178.0640000000001</v>
      </c>
      <c r="AF362" s="68">
        <f t="shared" si="94"/>
        <v>409.57979999999998</v>
      </c>
      <c r="AG362" s="68">
        <f t="shared" si="95"/>
        <v>120.01859999999999</v>
      </c>
      <c r="AH362" s="68">
        <f t="shared" si="96"/>
        <v>8.3745440000000002</v>
      </c>
      <c r="AI362" s="68">
        <f t="shared" si="97"/>
        <v>1.3248359999999997</v>
      </c>
      <c r="AJ362" s="68">
        <f t="shared" si="98"/>
        <v>130.7997</v>
      </c>
      <c r="AK362" s="68">
        <f t="shared" si="99"/>
        <v>7.879804</v>
      </c>
      <c r="AL362" s="85">
        <f t="shared" si="100"/>
        <v>786.77500000000009</v>
      </c>
      <c r="AM362" s="86">
        <f t="shared" si="101"/>
        <v>9345.8713769999995</v>
      </c>
    </row>
    <row r="363" spans="1:39" x14ac:dyDescent="0.2">
      <c r="A363" s="65" t="s">
        <v>459</v>
      </c>
      <c r="B363" s="66">
        <v>64</v>
      </c>
      <c r="C363" s="66">
        <v>65</v>
      </c>
      <c r="D363" s="67" t="s">
        <v>532</v>
      </c>
      <c r="E363" s="67" t="s">
        <v>77</v>
      </c>
      <c r="F363" s="68">
        <v>990051</v>
      </c>
      <c r="G363" s="69">
        <v>4410</v>
      </c>
      <c r="H363" s="69">
        <v>23.7</v>
      </c>
      <c r="I363" s="69">
        <v>10.25</v>
      </c>
      <c r="J363" s="69">
        <v>21.7</v>
      </c>
      <c r="K363" s="69">
        <v>49.1</v>
      </c>
      <c r="L363" s="69">
        <v>4.0999999999999996</v>
      </c>
      <c r="M363" s="69">
        <v>2960</v>
      </c>
      <c r="N363" s="69">
        <v>1.41</v>
      </c>
      <c r="O363" s="70">
        <v>2940</v>
      </c>
      <c r="P363" s="69">
        <v>1180</v>
      </c>
      <c r="Q363" s="69">
        <v>408</v>
      </c>
      <c r="R363" s="69">
        <v>103.5</v>
      </c>
      <c r="S363" s="69">
        <v>5.86</v>
      </c>
      <c r="T363" s="69">
        <v>1.34</v>
      </c>
      <c r="U363" s="69">
        <v>95.1</v>
      </c>
      <c r="V363" s="69">
        <v>9</v>
      </c>
      <c r="W363" s="68">
        <f t="shared" si="85"/>
        <v>5417.2439999999997</v>
      </c>
      <c r="X363" s="68">
        <f t="shared" si="86"/>
        <v>27.200489999999999</v>
      </c>
      <c r="Y363" s="68">
        <f t="shared" si="87"/>
        <v>11.720874999999999</v>
      </c>
      <c r="Z363" s="68">
        <f t="shared" si="88"/>
        <v>25.126429999999999</v>
      </c>
      <c r="AA363" s="68">
        <f t="shared" si="89"/>
        <v>56.592660000000002</v>
      </c>
      <c r="AB363" s="68">
        <f t="shared" si="90"/>
        <v>4.6965499999999993</v>
      </c>
      <c r="AC363" s="68">
        <f t="shared" si="91"/>
        <v>3471.4880000000003</v>
      </c>
      <c r="AD363" s="68">
        <f t="shared" si="92"/>
        <v>1.6033109999999999</v>
      </c>
      <c r="AE363" s="68">
        <f t="shared" si="93"/>
        <v>1376.3520000000001</v>
      </c>
      <c r="AF363" s="68">
        <f t="shared" si="94"/>
        <v>492.94559999999996</v>
      </c>
      <c r="AG363" s="68">
        <f t="shared" si="95"/>
        <v>120.01859999999999</v>
      </c>
      <c r="AH363" s="68">
        <f t="shared" si="96"/>
        <v>6.8925320000000001</v>
      </c>
      <c r="AI363" s="68">
        <f t="shared" si="97"/>
        <v>1.5304139999999999</v>
      </c>
      <c r="AJ363" s="68">
        <f t="shared" si="98"/>
        <v>120.76749</v>
      </c>
      <c r="AK363" s="68">
        <f t="shared" si="99"/>
        <v>10.2483</v>
      </c>
      <c r="AL363" s="85">
        <f t="shared" si="100"/>
        <v>4205.67</v>
      </c>
      <c r="AM363" s="86">
        <f t="shared" si="101"/>
        <v>11144.427252000001</v>
      </c>
    </row>
    <row r="364" spans="1:39" x14ac:dyDescent="0.2">
      <c r="A364" s="65" t="s">
        <v>459</v>
      </c>
      <c r="B364" s="66">
        <v>65</v>
      </c>
      <c r="C364" s="66">
        <v>66</v>
      </c>
      <c r="D364" s="67" t="s">
        <v>533</v>
      </c>
      <c r="E364" s="67" t="s">
        <v>77</v>
      </c>
      <c r="F364" s="68">
        <v>990051</v>
      </c>
      <c r="G364" s="69">
        <v>677</v>
      </c>
      <c r="H364" s="69">
        <v>10.25</v>
      </c>
      <c r="I364" s="69">
        <v>4.55</v>
      </c>
      <c r="J364" s="69">
        <v>7.71</v>
      </c>
      <c r="K364" s="69">
        <v>17.899999999999999</v>
      </c>
      <c r="L364" s="69">
        <v>1.75</v>
      </c>
      <c r="M364" s="69">
        <v>409</v>
      </c>
      <c r="N364" s="69">
        <v>0.54</v>
      </c>
      <c r="O364" s="69">
        <v>268</v>
      </c>
      <c r="P364" s="69">
        <v>226</v>
      </c>
      <c r="Q364" s="69">
        <v>68.900000000000006</v>
      </c>
      <c r="R364" s="69">
        <v>29.4</v>
      </c>
      <c r="S364" s="69">
        <v>2.25</v>
      </c>
      <c r="T364" s="69">
        <v>0.57999999999999996</v>
      </c>
      <c r="U364" s="69">
        <v>43.7</v>
      </c>
      <c r="V364" s="69">
        <v>3.66</v>
      </c>
      <c r="W364" s="68">
        <f t="shared" si="85"/>
        <v>831.6268</v>
      </c>
      <c r="X364" s="68">
        <f t="shared" si="86"/>
        <v>11.763924999999999</v>
      </c>
      <c r="Y364" s="68">
        <f t="shared" si="87"/>
        <v>5.2029249999999996</v>
      </c>
      <c r="Z364" s="68">
        <f t="shared" si="88"/>
        <v>8.927408999999999</v>
      </c>
      <c r="AA364" s="68">
        <f t="shared" si="89"/>
        <v>20.631540000000001</v>
      </c>
      <c r="AB364" s="68">
        <f t="shared" si="90"/>
        <v>2.0046249999999999</v>
      </c>
      <c r="AC364" s="68">
        <f t="shared" si="91"/>
        <v>479.67520000000002</v>
      </c>
      <c r="AD364" s="68">
        <f t="shared" si="92"/>
        <v>0.61403400000000008</v>
      </c>
      <c r="AE364" s="68">
        <f t="shared" si="93"/>
        <v>263.60640000000001</v>
      </c>
      <c r="AF364" s="68">
        <f t="shared" si="94"/>
        <v>83.244979999999998</v>
      </c>
      <c r="AG364" s="68">
        <f t="shared" si="95"/>
        <v>34.092239999999997</v>
      </c>
      <c r="AH364" s="68">
        <f t="shared" si="96"/>
        <v>2.6464499999999997</v>
      </c>
      <c r="AI364" s="68">
        <f t="shared" si="97"/>
        <v>0.66241799999999984</v>
      </c>
      <c r="AJ364" s="68">
        <f t="shared" si="98"/>
        <v>55.494630000000008</v>
      </c>
      <c r="AK364" s="68">
        <f t="shared" si="99"/>
        <v>4.1676420000000007</v>
      </c>
      <c r="AL364" s="85">
        <f t="shared" si="100"/>
        <v>383.37400000000002</v>
      </c>
      <c r="AM364" s="86">
        <f t="shared" si="101"/>
        <v>1804.3612179999996</v>
      </c>
    </row>
    <row r="365" spans="1:39" x14ac:dyDescent="0.2">
      <c r="A365" s="65" t="s">
        <v>459</v>
      </c>
      <c r="B365" s="66">
        <v>66</v>
      </c>
      <c r="C365" s="66">
        <v>67</v>
      </c>
      <c r="D365" s="67" t="s">
        <v>534</v>
      </c>
      <c r="E365" s="67" t="s">
        <v>77</v>
      </c>
      <c r="F365" s="68">
        <v>990051</v>
      </c>
      <c r="G365" s="69">
        <v>5320</v>
      </c>
      <c r="H365" s="69">
        <v>24.1</v>
      </c>
      <c r="I365" s="69">
        <v>9.42</v>
      </c>
      <c r="J365" s="69">
        <v>25.8</v>
      </c>
      <c r="K365" s="69">
        <v>53.4</v>
      </c>
      <c r="L365" s="69">
        <v>4.03</v>
      </c>
      <c r="M365" s="69">
        <v>3450</v>
      </c>
      <c r="N365" s="69">
        <v>1.02</v>
      </c>
      <c r="O365" s="69">
        <v>1180</v>
      </c>
      <c r="P365" s="69">
        <v>1370</v>
      </c>
      <c r="Q365" s="69">
        <v>479</v>
      </c>
      <c r="R365" s="69">
        <v>113</v>
      </c>
      <c r="S365" s="69">
        <v>6.5</v>
      </c>
      <c r="T365" s="69">
        <v>1.22</v>
      </c>
      <c r="U365" s="69">
        <v>86.3</v>
      </c>
      <c r="V365" s="69">
        <v>6.63</v>
      </c>
      <c r="W365" s="68">
        <f t="shared" si="85"/>
        <v>6535.0879999999997</v>
      </c>
      <c r="X365" s="68">
        <f t="shared" si="86"/>
        <v>27.659569999999999</v>
      </c>
      <c r="Y365" s="68">
        <f t="shared" si="87"/>
        <v>10.77177</v>
      </c>
      <c r="Z365" s="68">
        <f t="shared" si="88"/>
        <v>29.873819999999998</v>
      </c>
      <c r="AA365" s="68">
        <f t="shared" si="89"/>
        <v>61.548840000000006</v>
      </c>
      <c r="AB365" s="68">
        <f t="shared" si="90"/>
        <v>4.6163650000000001</v>
      </c>
      <c r="AC365" s="68">
        <f t="shared" si="91"/>
        <v>4046.1600000000003</v>
      </c>
      <c r="AD365" s="68">
        <f t="shared" si="92"/>
        <v>1.159842</v>
      </c>
      <c r="AE365" s="68">
        <f t="shared" si="93"/>
        <v>1597.9680000000001</v>
      </c>
      <c r="AF365" s="68">
        <f t="shared" si="94"/>
        <v>578.7278</v>
      </c>
      <c r="AG365" s="68">
        <f t="shared" si="95"/>
        <v>131.03479999999999</v>
      </c>
      <c r="AH365" s="68">
        <f t="shared" si="96"/>
        <v>7.6452999999999998</v>
      </c>
      <c r="AI365" s="68">
        <f t="shared" si="97"/>
        <v>1.3933619999999998</v>
      </c>
      <c r="AJ365" s="68">
        <f t="shared" si="98"/>
        <v>109.59237</v>
      </c>
      <c r="AK365" s="68">
        <f t="shared" si="99"/>
        <v>7.5495809999999999</v>
      </c>
      <c r="AL365" s="85">
        <f t="shared" si="100"/>
        <v>1687.9900000000002</v>
      </c>
      <c r="AM365" s="86">
        <f t="shared" si="101"/>
        <v>13150.789420000001</v>
      </c>
    </row>
    <row r="366" spans="1:39" x14ac:dyDescent="0.2">
      <c r="A366" s="65" t="s">
        <v>459</v>
      </c>
      <c r="B366" s="66">
        <v>67</v>
      </c>
      <c r="C366" s="66">
        <v>68</v>
      </c>
      <c r="D366" s="67" t="s">
        <v>535</v>
      </c>
      <c r="E366" s="67" t="s">
        <v>77</v>
      </c>
      <c r="F366" s="68">
        <v>990051</v>
      </c>
      <c r="G366" s="69">
        <v>3710</v>
      </c>
      <c r="H366" s="69">
        <v>30.8</v>
      </c>
      <c r="I366" s="69">
        <v>13</v>
      </c>
      <c r="J366" s="69">
        <v>32.200000000000003</v>
      </c>
      <c r="K366" s="69">
        <v>66.7</v>
      </c>
      <c r="L366" s="69">
        <v>5.36</v>
      </c>
      <c r="M366" s="69">
        <v>1955</v>
      </c>
      <c r="N366" s="69">
        <v>1.48</v>
      </c>
      <c r="O366" s="69">
        <v>319</v>
      </c>
      <c r="P366" s="69">
        <v>1295</v>
      </c>
      <c r="Q366" s="69">
        <v>388</v>
      </c>
      <c r="R366" s="69">
        <v>134</v>
      </c>
      <c r="S366" s="69">
        <v>7.44</v>
      </c>
      <c r="T366" s="69">
        <v>1.89</v>
      </c>
      <c r="U366" s="69">
        <v>115</v>
      </c>
      <c r="V366" s="69">
        <v>10.35</v>
      </c>
      <c r="W366" s="68">
        <f t="shared" si="85"/>
        <v>4557.3639999999996</v>
      </c>
      <c r="X366" s="68">
        <f t="shared" si="86"/>
        <v>35.349159999999998</v>
      </c>
      <c r="Y366" s="68">
        <f t="shared" si="87"/>
        <v>14.865499999999999</v>
      </c>
      <c r="Z366" s="68">
        <f t="shared" si="88"/>
        <v>37.284379999999999</v>
      </c>
      <c r="AA366" s="68">
        <f t="shared" si="89"/>
        <v>76.878420000000006</v>
      </c>
      <c r="AB366" s="68">
        <f t="shared" si="90"/>
        <v>6.1398799999999998</v>
      </c>
      <c r="AC366" s="68">
        <f t="shared" si="91"/>
        <v>2292.8240000000001</v>
      </c>
      <c r="AD366" s="68">
        <f t="shared" si="92"/>
        <v>1.6829080000000001</v>
      </c>
      <c r="AE366" s="68">
        <f t="shared" si="93"/>
        <v>1510.4880000000001</v>
      </c>
      <c r="AF366" s="68">
        <f t="shared" si="94"/>
        <v>468.78159999999997</v>
      </c>
      <c r="AG366" s="68">
        <f t="shared" si="95"/>
        <v>155.38640000000001</v>
      </c>
      <c r="AH366" s="68">
        <f t="shared" si="96"/>
        <v>8.750928</v>
      </c>
      <c r="AI366" s="68">
        <f t="shared" si="97"/>
        <v>2.1585689999999995</v>
      </c>
      <c r="AJ366" s="68">
        <f t="shared" si="98"/>
        <v>146.0385</v>
      </c>
      <c r="AK366" s="68">
        <f t="shared" si="99"/>
        <v>11.785545000000001</v>
      </c>
      <c r="AL366" s="85">
        <f t="shared" si="100"/>
        <v>456.32950000000005</v>
      </c>
      <c r="AM366" s="86">
        <f t="shared" si="101"/>
        <v>9325.7777899999983</v>
      </c>
    </row>
    <row r="367" spans="1:39" x14ac:dyDescent="0.2">
      <c r="A367" s="65" t="s">
        <v>459</v>
      </c>
      <c r="B367" s="66">
        <v>68</v>
      </c>
      <c r="C367" s="66">
        <v>69</v>
      </c>
      <c r="D367" s="67" t="s">
        <v>536</v>
      </c>
      <c r="E367" s="67" t="s">
        <v>77</v>
      </c>
      <c r="F367" s="68">
        <v>990051</v>
      </c>
      <c r="G367" s="69">
        <v>1250</v>
      </c>
      <c r="H367" s="69">
        <v>16.2</v>
      </c>
      <c r="I367" s="69">
        <v>7.88</v>
      </c>
      <c r="J367" s="69">
        <v>13.65</v>
      </c>
      <c r="K367" s="69">
        <v>30.6</v>
      </c>
      <c r="L367" s="69">
        <v>3.06</v>
      </c>
      <c r="M367" s="69">
        <v>675</v>
      </c>
      <c r="N367" s="69">
        <v>0.86</v>
      </c>
      <c r="O367" s="69">
        <v>1465</v>
      </c>
      <c r="P367" s="69">
        <v>436</v>
      </c>
      <c r="Q367" s="69">
        <v>127.5</v>
      </c>
      <c r="R367" s="69">
        <v>52</v>
      </c>
      <c r="S367" s="69">
        <v>3.46</v>
      </c>
      <c r="T367" s="69">
        <v>1</v>
      </c>
      <c r="U367" s="69">
        <v>68.900000000000006</v>
      </c>
      <c r="V367" s="69">
        <v>5.57</v>
      </c>
      <c r="W367" s="68">
        <f t="shared" si="85"/>
        <v>1535.5</v>
      </c>
      <c r="X367" s="68">
        <f t="shared" si="86"/>
        <v>18.592739999999999</v>
      </c>
      <c r="Y367" s="68">
        <f t="shared" si="87"/>
        <v>9.0107800000000005</v>
      </c>
      <c r="Z367" s="68">
        <f t="shared" si="88"/>
        <v>15.805334999999999</v>
      </c>
      <c r="AA367" s="68">
        <f t="shared" si="89"/>
        <v>35.269560000000006</v>
      </c>
      <c r="AB367" s="68">
        <f t="shared" si="90"/>
        <v>3.5052300000000001</v>
      </c>
      <c r="AC367" s="68">
        <f t="shared" si="91"/>
        <v>791.6400000000001</v>
      </c>
      <c r="AD367" s="68">
        <f t="shared" si="92"/>
        <v>0.97790599999999994</v>
      </c>
      <c r="AE367" s="68">
        <f t="shared" si="93"/>
        <v>508.55040000000002</v>
      </c>
      <c r="AF367" s="68">
        <f t="shared" si="94"/>
        <v>154.0455</v>
      </c>
      <c r="AG367" s="68">
        <f t="shared" si="95"/>
        <v>60.299199999999999</v>
      </c>
      <c r="AH367" s="68">
        <f t="shared" si="96"/>
        <v>4.0696519999999996</v>
      </c>
      <c r="AI367" s="68">
        <f t="shared" si="97"/>
        <v>1.1420999999999999</v>
      </c>
      <c r="AJ367" s="68">
        <f t="shared" si="98"/>
        <v>87.496110000000016</v>
      </c>
      <c r="AK367" s="68">
        <f t="shared" si="99"/>
        <v>6.3425590000000005</v>
      </c>
      <c r="AL367" s="85">
        <f t="shared" si="100"/>
        <v>2095.6825000000003</v>
      </c>
      <c r="AM367" s="86">
        <f t="shared" si="101"/>
        <v>3232.247072000001</v>
      </c>
    </row>
    <row r="368" spans="1:39" x14ac:dyDescent="0.2">
      <c r="A368" s="65" t="s">
        <v>459</v>
      </c>
      <c r="B368" s="66">
        <v>69</v>
      </c>
      <c r="C368" s="66">
        <v>70</v>
      </c>
      <c r="D368" s="67" t="s">
        <v>537</v>
      </c>
      <c r="E368" s="67" t="s">
        <v>77</v>
      </c>
      <c r="F368" s="68">
        <v>990051</v>
      </c>
      <c r="G368" s="69">
        <v>2260</v>
      </c>
      <c r="H368" s="69">
        <v>24.1</v>
      </c>
      <c r="I368" s="69">
        <v>11.05</v>
      </c>
      <c r="J368" s="69">
        <v>20.6</v>
      </c>
      <c r="K368" s="69">
        <v>46.2</v>
      </c>
      <c r="L368" s="69">
        <v>4.38</v>
      </c>
      <c r="M368" s="69">
        <v>1310</v>
      </c>
      <c r="N368" s="69">
        <v>0.98</v>
      </c>
      <c r="O368" s="69">
        <v>1945</v>
      </c>
      <c r="P368" s="69">
        <v>725</v>
      </c>
      <c r="Q368" s="69">
        <v>223</v>
      </c>
      <c r="R368" s="69">
        <v>80.2</v>
      </c>
      <c r="S368" s="69">
        <v>5.48</v>
      </c>
      <c r="T368" s="69">
        <v>1.31</v>
      </c>
      <c r="U368" s="69">
        <v>97.8</v>
      </c>
      <c r="V368" s="69">
        <v>7.28</v>
      </c>
      <c r="W368" s="68">
        <f t="shared" si="85"/>
        <v>2776.1839999999997</v>
      </c>
      <c r="X368" s="68">
        <f t="shared" si="86"/>
        <v>27.659569999999999</v>
      </c>
      <c r="Y368" s="68">
        <f t="shared" si="87"/>
        <v>12.635675000000001</v>
      </c>
      <c r="Z368" s="68">
        <f t="shared" si="88"/>
        <v>23.852740000000001</v>
      </c>
      <c r="AA368" s="68">
        <f t="shared" si="89"/>
        <v>53.25012000000001</v>
      </c>
      <c r="AB368" s="68">
        <f t="shared" si="90"/>
        <v>5.01729</v>
      </c>
      <c r="AC368" s="68">
        <f t="shared" si="91"/>
        <v>1536.3680000000002</v>
      </c>
      <c r="AD368" s="68">
        <f t="shared" si="92"/>
        <v>1.114358</v>
      </c>
      <c r="AE368" s="68">
        <f t="shared" si="93"/>
        <v>845.6400000000001</v>
      </c>
      <c r="AF368" s="68">
        <f t="shared" si="94"/>
        <v>269.42859999999996</v>
      </c>
      <c r="AG368" s="68">
        <f t="shared" si="95"/>
        <v>92.999920000000003</v>
      </c>
      <c r="AH368" s="68">
        <f t="shared" si="96"/>
        <v>6.445576</v>
      </c>
      <c r="AI368" s="68">
        <f t="shared" si="97"/>
        <v>1.496151</v>
      </c>
      <c r="AJ368" s="68">
        <f t="shared" si="98"/>
        <v>124.19622</v>
      </c>
      <c r="AK368" s="68">
        <f t="shared" si="99"/>
        <v>8.2897360000000013</v>
      </c>
      <c r="AL368" s="85">
        <f t="shared" si="100"/>
        <v>2782.3225000000002</v>
      </c>
      <c r="AM368" s="86">
        <f t="shared" si="101"/>
        <v>5784.5779560000001</v>
      </c>
    </row>
    <row r="369" spans="1:39" x14ac:dyDescent="0.2">
      <c r="A369" s="65" t="s">
        <v>459</v>
      </c>
      <c r="B369" s="66">
        <v>70</v>
      </c>
      <c r="C369" s="66">
        <v>71</v>
      </c>
      <c r="D369" s="67" t="s">
        <v>538</v>
      </c>
      <c r="E369" s="67" t="s">
        <v>77</v>
      </c>
      <c r="F369" s="68">
        <v>990051</v>
      </c>
      <c r="G369" s="69">
        <v>3070</v>
      </c>
      <c r="H369" s="69">
        <v>21.8</v>
      </c>
      <c r="I369" s="69">
        <v>9.18</v>
      </c>
      <c r="J369" s="69">
        <v>24.9</v>
      </c>
      <c r="K369" s="69">
        <v>50.1</v>
      </c>
      <c r="L369" s="69">
        <v>3.55</v>
      </c>
      <c r="M369" s="69">
        <v>1685</v>
      </c>
      <c r="N369" s="69">
        <v>1.02</v>
      </c>
      <c r="O369" s="69">
        <v>761</v>
      </c>
      <c r="P369" s="69">
        <v>1030</v>
      </c>
      <c r="Q369" s="69">
        <v>316</v>
      </c>
      <c r="R369" s="69">
        <v>103.5</v>
      </c>
      <c r="S369" s="69">
        <v>5.59</v>
      </c>
      <c r="T369" s="69">
        <v>1.29</v>
      </c>
      <c r="U369" s="69">
        <v>76.099999999999994</v>
      </c>
      <c r="V369" s="69">
        <v>7.08</v>
      </c>
      <c r="W369" s="68">
        <f t="shared" si="85"/>
        <v>3771.1879999999996</v>
      </c>
      <c r="X369" s="68">
        <f t="shared" si="86"/>
        <v>25.019860000000001</v>
      </c>
      <c r="Y369" s="68">
        <f t="shared" si="87"/>
        <v>10.49733</v>
      </c>
      <c r="Z369" s="68">
        <f t="shared" si="88"/>
        <v>28.831709999999998</v>
      </c>
      <c r="AA369" s="68">
        <f t="shared" si="89"/>
        <v>57.745260000000002</v>
      </c>
      <c r="AB369" s="68">
        <f t="shared" si="90"/>
        <v>4.0665249999999995</v>
      </c>
      <c r="AC369" s="68">
        <f t="shared" si="91"/>
        <v>1976.1680000000001</v>
      </c>
      <c r="AD369" s="68">
        <f t="shared" si="92"/>
        <v>1.159842</v>
      </c>
      <c r="AE369" s="68">
        <f t="shared" si="93"/>
        <v>1201.3920000000001</v>
      </c>
      <c r="AF369" s="68">
        <f t="shared" si="94"/>
        <v>381.7912</v>
      </c>
      <c r="AG369" s="68">
        <f t="shared" si="95"/>
        <v>120.01859999999999</v>
      </c>
      <c r="AH369" s="68">
        <f t="shared" si="96"/>
        <v>6.5749579999999996</v>
      </c>
      <c r="AI369" s="68">
        <f t="shared" si="97"/>
        <v>1.473309</v>
      </c>
      <c r="AJ369" s="68">
        <f t="shared" si="98"/>
        <v>96.639389999999992</v>
      </c>
      <c r="AK369" s="68">
        <f t="shared" si="99"/>
        <v>8.0619960000000006</v>
      </c>
      <c r="AL369" s="85">
        <f t="shared" si="100"/>
        <v>1088.6105</v>
      </c>
      <c r="AM369" s="86">
        <f t="shared" si="101"/>
        <v>7690.6279800000011</v>
      </c>
    </row>
    <row r="370" spans="1:39" x14ac:dyDescent="0.2">
      <c r="A370" s="65" t="s">
        <v>459</v>
      </c>
      <c r="B370" s="66">
        <v>71</v>
      </c>
      <c r="C370" s="66">
        <v>72</v>
      </c>
      <c r="D370" s="67" t="s">
        <v>540</v>
      </c>
      <c r="E370" s="67" t="s">
        <v>77</v>
      </c>
      <c r="F370" s="68">
        <v>990051</v>
      </c>
      <c r="G370" s="69">
        <v>3440</v>
      </c>
      <c r="H370" s="69">
        <v>21.7</v>
      </c>
      <c r="I370" s="69">
        <v>10.15</v>
      </c>
      <c r="J370" s="69">
        <v>24.1</v>
      </c>
      <c r="K370" s="69">
        <v>48.9</v>
      </c>
      <c r="L370" s="69">
        <v>3.74</v>
      </c>
      <c r="M370" s="69">
        <v>1920</v>
      </c>
      <c r="N370" s="69">
        <v>1.1000000000000001</v>
      </c>
      <c r="O370" s="69">
        <v>828</v>
      </c>
      <c r="P370" s="69">
        <v>1125</v>
      </c>
      <c r="Q370" s="69">
        <v>348</v>
      </c>
      <c r="R370" s="69">
        <v>108</v>
      </c>
      <c r="S370" s="69">
        <v>5.61</v>
      </c>
      <c r="T370" s="69">
        <v>1.42</v>
      </c>
      <c r="U370" s="69">
        <v>85.4</v>
      </c>
      <c r="V370" s="69">
        <v>8.14</v>
      </c>
      <c r="W370" s="68">
        <f t="shared" si="85"/>
        <v>4225.6959999999999</v>
      </c>
      <c r="X370" s="68">
        <f t="shared" si="86"/>
        <v>24.905089999999998</v>
      </c>
      <c r="Y370" s="68">
        <f t="shared" si="87"/>
        <v>11.606525</v>
      </c>
      <c r="Z370" s="68">
        <f t="shared" si="88"/>
        <v>27.905390000000001</v>
      </c>
      <c r="AA370" s="68">
        <f t="shared" si="89"/>
        <v>56.362140000000004</v>
      </c>
      <c r="AB370" s="68">
        <f t="shared" si="90"/>
        <v>4.2841700000000005</v>
      </c>
      <c r="AC370" s="68">
        <f t="shared" si="91"/>
        <v>2251.7760000000003</v>
      </c>
      <c r="AD370" s="68">
        <f t="shared" si="92"/>
        <v>1.2508100000000002</v>
      </c>
      <c r="AE370" s="68">
        <f t="shared" si="93"/>
        <v>1312.2</v>
      </c>
      <c r="AF370" s="68">
        <f t="shared" si="94"/>
        <v>420.45359999999999</v>
      </c>
      <c r="AG370" s="68">
        <f t="shared" si="95"/>
        <v>125.2368</v>
      </c>
      <c r="AH370" s="68">
        <f t="shared" si="96"/>
        <v>6.5984819999999997</v>
      </c>
      <c r="AI370" s="68">
        <f t="shared" si="97"/>
        <v>1.6217819999999998</v>
      </c>
      <c r="AJ370" s="68">
        <f t="shared" si="98"/>
        <v>108.44946000000002</v>
      </c>
      <c r="AK370" s="68">
        <f t="shared" si="99"/>
        <v>9.2690180000000009</v>
      </c>
      <c r="AL370" s="85">
        <f t="shared" si="100"/>
        <v>1184.4540000000002</v>
      </c>
      <c r="AM370" s="86">
        <f t="shared" si="101"/>
        <v>8587.615267000001</v>
      </c>
    </row>
    <row r="371" spans="1:39" x14ac:dyDescent="0.2">
      <c r="A371" s="65" t="s">
        <v>459</v>
      </c>
      <c r="B371" s="66">
        <v>72</v>
      </c>
      <c r="C371" s="66">
        <v>73</v>
      </c>
      <c r="D371" s="67" t="s">
        <v>541</v>
      </c>
      <c r="E371" s="67" t="s">
        <v>77</v>
      </c>
      <c r="F371" s="68">
        <v>990052</v>
      </c>
      <c r="G371" s="69">
        <v>1800</v>
      </c>
      <c r="H371" s="69">
        <v>11.8</v>
      </c>
      <c r="I371" s="69">
        <v>4.7300000000000004</v>
      </c>
      <c r="J371" s="69">
        <v>15.85</v>
      </c>
      <c r="K371" s="69">
        <v>29.3</v>
      </c>
      <c r="L371" s="69">
        <v>1.86</v>
      </c>
      <c r="M371" s="69">
        <v>1005</v>
      </c>
      <c r="N371" s="69">
        <v>0.48</v>
      </c>
      <c r="O371" s="69">
        <v>960</v>
      </c>
      <c r="P371" s="69">
        <v>631</v>
      </c>
      <c r="Q371" s="69">
        <v>185</v>
      </c>
      <c r="R371" s="69">
        <v>62.4</v>
      </c>
      <c r="S371" s="69">
        <v>3.08</v>
      </c>
      <c r="T371" s="69">
        <v>0.56999999999999995</v>
      </c>
      <c r="U371" s="69">
        <v>38.200000000000003</v>
      </c>
      <c r="V371" s="69">
        <v>3.42</v>
      </c>
      <c r="W371" s="68">
        <f t="shared" si="85"/>
        <v>2211.12</v>
      </c>
      <c r="X371" s="68">
        <f t="shared" si="86"/>
        <v>13.542860000000001</v>
      </c>
      <c r="Y371" s="68">
        <f t="shared" si="87"/>
        <v>5.4087550000000002</v>
      </c>
      <c r="Z371" s="68">
        <f t="shared" si="88"/>
        <v>18.352715</v>
      </c>
      <c r="AA371" s="68">
        <f t="shared" si="89"/>
        <v>33.771180000000001</v>
      </c>
      <c r="AB371" s="68">
        <f t="shared" si="90"/>
        <v>2.13063</v>
      </c>
      <c r="AC371" s="68">
        <f t="shared" si="91"/>
        <v>1178.664</v>
      </c>
      <c r="AD371" s="68">
        <f t="shared" si="92"/>
        <v>0.54580799999999996</v>
      </c>
      <c r="AE371" s="68">
        <f t="shared" si="93"/>
        <v>735.99840000000006</v>
      </c>
      <c r="AF371" s="68">
        <f t="shared" si="94"/>
        <v>223.517</v>
      </c>
      <c r="AG371" s="68">
        <f t="shared" si="95"/>
        <v>72.359039999999993</v>
      </c>
      <c r="AH371" s="68">
        <f t="shared" si="96"/>
        <v>3.6226959999999999</v>
      </c>
      <c r="AI371" s="68">
        <f t="shared" si="97"/>
        <v>0.65099699999999994</v>
      </c>
      <c r="AJ371" s="68">
        <f t="shared" si="98"/>
        <v>48.510180000000005</v>
      </c>
      <c r="AK371" s="68">
        <f t="shared" si="99"/>
        <v>3.8943539999999999</v>
      </c>
      <c r="AL371" s="85">
        <f t="shared" si="100"/>
        <v>1373.2800000000002</v>
      </c>
      <c r="AM371" s="86">
        <f t="shared" si="101"/>
        <v>4552.0886150000006</v>
      </c>
    </row>
    <row r="372" spans="1:39" x14ac:dyDescent="0.2">
      <c r="A372" s="65" t="s">
        <v>459</v>
      </c>
      <c r="B372" s="66">
        <v>73</v>
      </c>
      <c r="C372" s="66">
        <v>74</v>
      </c>
      <c r="D372" s="67" t="s">
        <v>543</v>
      </c>
      <c r="E372" s="67" t="s">
        <v>77</v>
      </c>
      <c r="F372" s="68">
        <v>990052</v>
      </c>
      <c r="G372" s="69">
        <v>2780</v>
      </c>
      <c r="H372" s="69">
        <v>29.5</v>
      </c>
      <c r="I372" s="69">
        <v>10.9</v>
      </c>
      <c r="J372" s="69">
        <v>27.3</v>
      </c>
      <c r="K372" s="69">
        <v>58.9</v>
      </c>
      <c r="L372" s="69">
        <v>4.76</v>
      </c>
      <c r="M372" s="69">
        <v>1525</v>
      </c>
      <c r="N372" s="69">
        <v>1</v>
      </c>
      <c r="O372" s="69">
        <v>732</v>
      </c>
      <c r="P372" s="69">
        <v>1010</v>
      </c>
      <c r="Q372" s="69">
        <v>289</v>
      </c>
      <c r="R372" s="69">
        <v>107</v>
      </c>
      <c r="S372" s="69">
        <v>7.08</v>
      </c>
      <c r="T372" s="69">
        <v>1.25</v>
      </c>
      <c r="U372" s="69">
        <v>103</v>
      </c>
      <c r="V372" s="69">
        <v>6.95</v>
      </c>
      <c r="W372" s="68">
        <f t="shared" si="85"/>
        <v>3414.9519999999998</v>
      </c>
      <c r="X372" s="68">
        <f t="shared" si="86"/>
        <v>33.857149999999997</v>
      </c>
      <c r="Y372" s="68">
        <f t="shared" si="87"/>
        <v>12.46415</v>
      </c>
      <c r="Z372" s="68">
        <f t="shared" si="88"/>
        <v>31.610669999999999</v>
      </c>
      <c r="AA372" s="68">
        <f t="shared" si="89"/>
        <v>67.888140000000007</v>
      </c>
      <c r="AB372" s="68">
        <f t="shared" si="90"/>
        <v>5.4525799999999993</v>
      </c>
      <c r="AC372" s="68">
        <f t="shared" si="91"/>
        <v>1788.5200000000002</v>
      </c>
      <c r="AD372" s="68">
        <f t="shared" si="92"/>
        <v>1.1371</v>
      </c>
      <c r="AE372" s="68">
        <f t="shared" si="93"/>
        <v>1178.0640000000001</v>
      </c>
      <c r="AF372" s="68">
        <f t="shared" si="94"/>
        <v>349.16980000000001</v>
      </c>
      <c r="AG372" s="68">
        <f t="shared" si="95"/>
        <v>124.07719999999999</v>
      </c>
      <c r="AH372" s="68">
        <f t="shared" si="96"/>
        <v>8.327496</v>
      </c>
      <c r="AI372" s="68">
        <f t="shared" si="97"/>
        <v>1.4276249999999999</v>
      </c>
      <c r="AJ372" s="68">
        <f t="shared" si="98"/>
        <v>130.7997</v>
      </c>
      <c r="AK372" s="68">
        <f t="shared" si="99"/>
        <v>7.9139650000000001</v>
      </c>
      <c r="AL372" s="85">
        <f t="shared" si="100"/>
        <v>1047.126</v>
      </c>
      <c r="AM372" s="86">
        <f t="shared" si="101"/>
        <v>7155.6615759999986</v>
      </c>
    </row>
    <row r="373" spans="1:39" x14ac:dyDescent="0.2">
      <c r="A373" s="65" t="s">
        <v>459</v>
      </c>
      <c r="B373" s="66">
        <v>74</v>
      </c>
      <c r="C373" s="66">
        <v>75</v>
      </c>
      <c r="D373" s="67" t="s">
        <v>544</v>
      </c>
      <c r="E373" s="67" t="s">
        <v>77</v>
      </c>
      <c r="F373" s="68">
        <v>990052</v>
      </c>
      <c r="G373" s="69">
        <v>1680</v>
      </c>
      <c r="H373" s="69">
        <v>41.6</v>
      </c>
      <c r="I373" s="69">
        <v>13.7</v>
      </c>
      <c r="J373" s="69">
        <v>28.1</v>
      </c>
      <c r="K373" s="69">
        <v>63.1</v>
      </c>
      <c r="L373" s="69">
        <v>6.64</v>
      </c>
      <c r="M373" s="69">
        <v>932</v>
      </c>
      <c r="N373" s="69">
        <v>0.99</v>
      </c>
      <c r="O373" s="69">
        <v>344</v>
      </c>
      <c r="P373" s="69">
        <v>675</v>
      </c>
      <c r="Q373" s="69">
        <v>182.5</v>
      </c>
      <c r="R373" s="69">
        <v>90.9</v>
      </c>
      <c r="S373" s="69">
        <v>8.2100000000000009</v>
      </c>
      <c r="T373" s="69">
        <v>1.62</v>
      </c>
      <c r="U373" s="69">
        <v>151.5</v>
      </c>
      <c r="V373" s="69">
        <v>7.1</v>
      </c>
      <c r="W373" s="68">
        <f t="shared" si="85"/>
        <v>2063.712</v>
      </c>
      <c r="X373" s="68">
        <f t="shared" si="86"/>
        <v>47.744320000000002</v>
      </c>
      <c r="Y373" s="68">
        <f t="shared" si="87"/>
        <v>15.665949999999999</v>
      </c>
      <c r="Z373" s="68">
        <f t="shared" si="88"/>
        <v>32.536990000000003</v>
      </c>
      <c r="AA373" s="68">
        <f t="shared" si="89"/>
        <v>72.729060000000004</v>
      </c>
      <c r="AB373" s="68">
        <f t="shared" si="90"/>
        <v>7.6061199999999998</v>
      </c>
      <c r="AC373" s="68">
        <f t="shared" si="91"/>
        <v>1093.0496000000001</v>
      </c>
      <c r="AD373" s="68">
        <f t="shared" si="92"/>
        <v>1.125729</v>
      </c>
      <c r="AE373" s="68">
        <f t="shared" si="93"/>
        <v>787.32</v>
      </c>
      <c r="AF373" s="68">
        <f t="shared" si="94"/>
        <v>220.4965</v>
      </c>
      <c r="AG373" s="68">
        <f t="shared" si="95"/>
        <v>105.40764</v>
      </c>
      <c r="AH373" s="68">
        <f t="shared" si="96"/>
        <v>9.6566019999999995</v>
      </c>
      <c r="AI373" s="68">
        <f t="shared" si="97"/>
        <v>1.8502019999999999</v>
      </c>
      <c r="AJ373" s="68">
        <f t="shared" si="98"/>
        <v>192.38985</v>
      </c>
      <c r="AK373" s="68">
        <f t="shared" si="99"/>
        <v>8.0847700000000007</v>
      </c>
      <c r="AL373" s="85">
        <f t="shared" si="100"/>
        <v>492.09200000000004</v>
      </c>
      <c r="AM373" s="86">
        <f t="shared" si="101"/>
        <v>4659.375333</v>
      </c>
    </row>
    <row r="374" spans="1:39" x14ac:dyDescent="0.2">
      <c r="A374" s="65" t="s">
        <v>459</v>
      </c>
      <c r="B374" s="66">
        <v>75</v>
      </c>
      <c r="C374" s="66">
        <v>76</v>
      </c>
      <c r="D374" s="67" t="s">
        <v>545</v>
      </c>
      <c r="E374" s="67" t="s">
        <v>77</v>
      </c>
      <c r="F374" s="68">
        <v>990052</v>
      </c>
      <c r="G374" s="69">
        <v>1700</v>
      </c>
      <c r="H374" s="69">
        <v>43.5</v>
      </c>
      <c r="I374" s="69">
        <v>15.5</v>
      </c>
      <c r="J374" s="69">
        <v>30.1</v>
      </c>
      <c r="K374" s="69">
        <v>69.099999999999994</v>
      </c>
      <c r="L374" s="69">
        <v>6.85</v>
      </c>
      <c r="M374" s="69">
        <v>953</v>
      </c>
      <c r="N374" s="69">
        <v>0.99</v>
      </c>
      <c r="O374" s="69">
        <v>220</v>
      </c>
      <c r="P374" s="69">
        <v>689</v>
      </c>
      <c r="Q374" s="69">
        <v>185</v>
      </c>
      <c r="R374" s="69">
        <v>95.2</v>
      </c>
      <c r="S374" s="69">
        <v>8.94</v>
      </c>
      <c r="T374" s="69">
        <v>1.62</v>
      </c>
      <c r="U374" s="69">
        <v>159</v>
      </c>
      <c r="V374" s="69">
        <v>7.55</v>
      </c>
      <c r="W374" s="68">
        <f t="shared" si="85"/>
        <v>2088.2799999999997</v>
      </c>
      <c r="X374" s="68">
        <f t="shared" si="86"/>
        <v>49.924949999999995</v>
      </c>
      <c r="Y374" s="68">
        <f t="shared" si="87"/>
        <v>17.724249999999998</v>
      </c>
      <c r="Z374" s="68">
        <f t="shared" si="88"/>
        <v>34.852789999999999</v>
      </c>
      <c r="AA374" s="68">
        <f t="shared" si="89"/>
        <v>79.644660000000002</v>
      </c>
      <c r="AB374" s="68">
        <f t="shared" si="90"/>
        <v>7.8466749999999994</v>
      </c>
      <c r="AC374" s="68">
        <f t="shared" si="91"/>
        <v>1117.6784</v>
      </c>
      <c r="AD374" s="68">
        <f t="shared" si="92"/>
        <v>1.125729</v>
      </c>
      <c r="AE374" s="68">
        <f t="shared" si="93"/>
        <v>803.64960000000008</v>
      </c>
      <c r="AF374" s="68">
        <f t="shared" si="94"/>
        <v>223.517</v>
      </c>
      <c r="AG374" s="68">
        <f t="shared" si="95"/>
        <v>110.39391999999999</v>
      </c>
      <c r="AH374" s="68">
        <f t="shared" si="96"/>
        <v>10.515227999999999</v>
      </c>
      <c r="AI374" s="68">
        <f t="shared" si="97"/>
        <v>1.8502019999999999</v>
      </c>
      <c r="AJ374" s="68">
        <f t="shared" si="98"/>
        <v>201.91409999999999</v>
      </c>
      <c r="AK374" s="68">
        <f t="shared" si="99"/>
        <v>8.5971849999999996</v>
      </c>
      <c r="AL374" s="85">
        <f t="shared" si="100"/>
        <v>314.71000000000004</v>
      </c>
      <c r="AM374" s="86">
        <f t="shared" si="101"/>
        <v>4757.5146889999996</v>
      </c>
    </row>
    <row r="375" spans="1:39" x14ac:dyDescent="0.2">
      <c r="A375" s="65" t="s">
        <v>459</v>
      </c>
      <c r="B375" s="66">
        <v>76</v>
      </c>
      <c r="C375" s="66">
        <v>77</v>
      </c>
      <c r="D375" s="67" t="s">
        <v>546</v>
      </c>
      <c r="E375" s="67" t="s">
        <v>77</v>
      </c>
      <c r="F375" s="68">
        <v>990052</v>
      </c>
      <c r="G375" s="69">
        <v>1320</v>
      </c>
      <c r="H375" s="69">
        <v>33.299999999999997</v>
      </c>
      <c r="I375" s="69">
        <v>12</v>
      </c>
      <c r="J375" s="69">
        <v>22.5</v>
      </c>
      <c r="K375" s="69">
        <v>50.6</v>
      </c>
      <c r="L375" s="69">
        <v>5.15</v>
      </c>
      <c r="M375" s="69">
        <v>732</v>
      </c>
      <c r="N375" s="69">
        <v>0.8</v>
      </c>
      <c r="O375" s="69">
        <v>389</v>
      </c>
      <c r="P375" s="69">
        <v>525</v>
      </c>
      <c r="Q375" s="69">
        <v>142</v>
      </c>
      <c r="R375" s="69">
        <v>70.5</v>
      </c>
      <c r="S375" s="69">
        <v>6.55</v>
      </c>
      <c r="T375" s="69">
        <v>1.32</v>
      </c>
      <c r="U375" s="69">
        <v>116</v>
      </c>
      <c r="V375" s="69">
        <v>5.67</v>
      </c>
      <c r="W375" s="68">
        <f t="shared" si="85"/>
        <v>1621.4879999999998</v>
      </c>
      <c r="X375" s="68">
        <f t="shared" si="86"/>
        <v>38.218409999999992</v>
      </c>
      <c r="Y375" s="68">
        <f t="shared" si="87"/>
        <v>13.722</v>
      </c>
      <c r="Z375" s="68">
        <f t="shared" si="88"/>
        <v>26.05275</v>
      </c>
      <c r="AA375" s="68">
        <f t="shared" si="89"/>
        <v>58.321560000000005</v>
      </c>
      <c r="AB375" s="68">
        <f t="shared" si="90"/>
        <v>5.8993250000000002</v>
      </c>
      <c r="AC375" s="68">
        <f t="shared" si="91"/>
        <v>858.4896</v>
      </c>
      <c r="AD375" s="68">
        <f t="shared" si="92"/>
        <v>0.90968000000000004</v>
      </c>
      <c r="AE375" s="68">
        <f t="shared" si="93"/>
        <v>612.36</v>
      </c>
      <c r="AF375" s="68">
        <f t="shared" si="94"/>
        <v>171.56439999999998</v>
      </c>
      <c r="AG375" s="68">
        <f t="shared" si="95"/>
        <v>81.751800000000003</v>
      </c>
      <c r="AH375" s="68">
        <f t="shared" si="96"/>
        <v>7.7041099999999991</v>
      </c>
      <c r="AI375" s="68">
        <f t="shared" si="97"/>
        <v>1.5075719999999999</v>
      </c>
      <c r="AJ375" s="68">
        <f t="shared" si="98"/>
        <v>147.30840000000001</v>
      </c>
      <c r="AK375" s="68">
        <f t="shared" si="99"/>
        <v>6.456429</v>
      </c>
      <c r="AL375" s="85">
        <f t="shared" si="100"/>
        <v>556.46450000000004</v>
      </c>
      <c r="AM375" s="86">
        <f t="shared" si="101"/>
        <v>3651.7540360000003</v>
      </c>
    </row>
    <row r="376" spans="1:39" x14ac:dyDescent="0.2">
      <c r="A376" s="65" t="s">
        <v>459</v>
      </c>
      <c r="B376" s="66">
        <v>77</v>
      </c>
      <c r="C376" s="66">
        <v>78</v>
      </c>
      <c r="D376" s="67" t="s">
        <v>547</v>
      </c>
      <c r="E376" s="67" t="s">
        <v>77</v>
      </c>
      <c r="F376" s="68">
        <v>990052</v>
      </c>
      <c r="G376" s="69">
        <v>1240</v>
      </c>
      <c r="H376" s="69">
        <v>12.45</v>
      </c>
      <c r="I376" s="69">
        <v>5.26</v>
      </c>
      <c r="J376" s="69">
        <v>10.4</v>
      </c>
      <c r="K376" s="69">
        <v>22.8</v>
      </c>
      <c r="L376" s="69">
        <v>2.1800000000000002</v>
      </c>
      <c r="M376" s="69">
        <v>732</v>
      </c>
      <c r="N376" s="69">
        <v>0.56000000000000005</v>
      </c>
      <c r="O376" s="69">
        <v>461</v>
      </c>
      <c r="P376" s="69">
        <v>400</v>
      </c>
      <c r="Q376" s="69">
        <v>121</v>
      </c>
      <c r="R376" s="69">
        <v>40.5</v>
      </c>
      <c r="S376" s="69">
        <v>2.75</v>
      </c>
      <c r="T376" s="69">
        <v>0.66</v>
      </c>
      <c r="U376" s="69">
        <v>49.9</v>
      </c>
      <c r="V376" s="69">
        <v>3.7</v>
      </c>
      <c r="W376" s="68">
        <f t="shared" si="85"/>
        <v>1523.2159999999999</v>
      </c>
      <c r="X376" s="68">
        <f t="shared" si="86"/>
        <v>14.288864999999998</v>
      </c>
      <c r="Y376" s="68">
        <f t="shared" si="87"/>
        <v>6.0148099999999998</v>
      </c>
      <c r="Z376" s="68">
        <f t="shared" si="88"/>
        <v>12.042159999999999</v>
      </c>
      <c r="AA376" s="68">
        <f t="shared" si="89"/>
        <v>26.279280000000004</v>
      </c>
      <c r="AB376" s="68">
        <f t="shared" si="90"/>
        <v>2.4971900000000002</v>
      </c>
      <c r="AC376" s="68">
        <f t="shared" si="91"/>
        <v>858.4896</v>
      </c>
      <c r="AD376" s="68">
        <f t="shared" si="92"/>
        <v>0.63677600000000001</v>
      </c>
      <c r="AE376" s="68">
        <f t="shared" si="93"/>
        <v>466.56000000000006</v>
      </c>
      <c r="AF376" s="68">
        <f t="shared" si="94"/>
        <v>146.19219999999999</v>
      </c>
      <c r="AG376" s="68">
        <f t="shared" si="95"/>
        <v>46.963799999999999</v>
      </c>
      <c r="AH376" s="68">
        <f t="shared" si="96"/>
        <v>3.2345499999999996</v>
      </c>
      <c r="AI376" s="68">
        <f t="shared" si="97"/>
        <v>0.75378599999999996</v>
      </c>
      <c r="AJ376" s="68">
        <f t="shared" si="98"/>
        <v>63.368009999999998</v>
      </c>
      <c r="AK376" s="68">
        <f t="shared" si="99"/>
        <v>4.21319</v>
      </c>
      <c r="AL376" s="85">
        <f t="shared" si="100"/>
        <v>659.46050000000002</v>
      </c>
      <c r="AM376" s="86">
        <f t="shared" si="101"/>
        <v>3174.7502169999998</v>
      </c>
    </row>
    <row r="377" spans="1:39" x14ac:dyDescent="0.2">
      <c r="A377" s="65" t="s">
        <v>459</v>
      </c>
      <c r="B377" s="66">
        <v>78</v>
      </c>
      <c r="C377" s="66">
        <v>79</v>
      </c>
      <c r="D377" s="67" t="s">
        <v>548</v>
      </c>
      <c r="E377" s="67" t="s">
        <v>77</v>
      </c>
      <c r="F377" s="68">
        <v>990052</v>
      </c>
      <c r="G377" s="69">
        <v>1190</v>
      </c>
      <c r="H377" s="69">
        <v>14.7</v>
      </c>
      <c r="I377" s="69">
        <v>5.88</v>
      </c>
      <c r="J377" s="69">
        <v>11.4</v>
      </c>
      <c r="K377" s="69">
        <v>25.3</v>
      </c>
      <c r="L377" s="69">
        <v>2.56</v>
      </c>
      <c r="M377" s="69">
        <v>753</v>
      </c>
      <c r="N377" s="69">
        <v>0.56000000000000005</v>
      </c>
      <c r="O377" s="69">
        <v>563</v>
      </c>
      <c r="P377" s="69">
        <v>376</v>
      </c>
      <c r="Q377" s="69">
        <v>117</v>
      </c>
      <c r="R377" s="69">
        <v>42</v>
      </c>
      <c r="S377" s="69">
        <v>3.18</v>
      </c>
      <c r="T377" s="69">
        <v>0.74</v>
      </c>
      <c r="U377" s="69">
        <v>54.7</v>
      </c>
      <c r="V377" s="69">
        <v>3.71</v>
      </c>
      <c r="W377" s="68">
        <f t="shared" si="85"/>
        <v>1461.7959999999998</v>
      </c>
      <c r="X377" s="68">
        <f t="shared" si="86"/>
        <v>16.871189999999999</v>
      </c>
      <c r="Y377" s="68">
        <f t="shared" si="87"/>
        <v>6.7237799999999996</v>
      </c>
      <c r="Z377" s="68">
        <f t="shared" si="88"/>
        <v>13.200059999999999</v>
      </c>
      <c r="AA377" s="68">
        <f t="shared" si="89"/>
        <v>29.160780000000003</v>
      </c>
      <c r="AB377" s="68">
        <f t="shared" si="90"/>
        <v>2.93248</v>
      </c>
      <c r="AC377" s="68">
        <f t="shared" si="91"/>
        <v>883.11840000000007</v>
      </c>
      <c r="AD377" s="68">
        <f t="shared" si="92"/>
        <v>0.63677600000000001</v>
      </c>
      <c r="AE377" s="68">
        <f t="shared" si="93"/>
        <v>438.56640000000004</v>
      </c>
      <c r="AF377" s="68">
        <f t="shared" si="94"/>
        <v>141.35939999999999</v>
      </c>
      <c r="AG377" s="68">
        <f t="shared" si="95"/>
        <v>48.703199999999995</v>
      </c>
      <c r="AH377" s="68">
        <f t="shared" si="96"/>
        <v>3.740316</v>
      </c>
      <c r="AI377" s="68">
        <f t="shared" si="97"/>
        <v>0.84515399999999996</v>
      </c>
      <c r="AJ377" s="68">
        <f t="shared" si="98"/>
        <v>69.463530000000006</v>
      </c>
      <c r="AK377" s="68">
        <f t="shared" si="99"/>
        <v>4.224577</v>
      </c>
      <c r="AL377" s="85">
        <f t="shared" si="100"/>
        <v>805.37150000000008</v>
      </c>
      <c r="AM377" s="86">
        <f t="shared" si="101"/>
        <v>3121.3420429999992</v>
      </c>
    </row>
    <row r="378" spans="1:39" x14ac:dyDescent="0.2">
      <c r="A378" s="65" t="s">
        <v>459</v>
      </c>
      <c r="B378" s="66">
        <v>80</v>
      </c>
      <c r="C378" s="66">
        <v>81</v>
      </c>
      <c r="D378" s="67" t="s">
        <v>550</v>
      </c>
      <c r="E378" s="67" t="s">
        <v>77</v>
      </c>
      <c r="F378" s="68">
        <v>990052</v>
      </c>
      <c r="G378" s="69">
        <v>1450</v>
      </c>
      <c r="H378" s="69">
        <v>26.2</v>
      </c>
      <c r="I378" s="69">
        <v>11.4</v>
      </c>
      <c r="J378" s="69">
        <v>16.3</v>
      </c>
      <c r="K378" s="69">
        <v>42.2</v>
      </c>
      <c r="L378" s="69">
        <v>4.71</v>
      </c>
      <c r="M378" s="69">
        <v>895</v>
      </c>
      <c r="N378" s="69">
        <v>0.88</v>
      </c>
      <c r="O378" s="69">
        <v>511</v>
      </c>
      <c r="P378" s="69">
        <v>466</v>
      </c>
      <c r="Q378" s="69">
        <v>140.5</v>
      </c>
      <c r="R378" s="69">
        <v>61.9</v>
      </c>
      <c r="S378" s="69">
        <v>5.53</v>
      </c>
      <c r="T378" s="69">
        <v>1.25</v>
      </c>
      <c r="U378" s="69">
        <v>112.5</v>
      </c>
      <c r="V378" s="69">
        <v>5.9</v>
      </c>
      <c r="W378" s="68">
        <f t="shared" si="85"/>
        <v>1781.1799999999998</v>
      </c>
      <c r="X378" s="68">
        <f t="shared" si="86"/>
        <v>30.069739999999996</v>
      </c>
      <c r="Y378" s="68">
        <f t="shared" si="87"/>
        <v>13.0359</v>
      </c>
      <c r="Z378" s="68">
        <f t="shared" si="88"/>
        <v>18.87377</v>
      </c>
      <c r="AA378" s="68">
        <f t="shared" si="89"/>
        <v>48.639720000000004</v>
      </c>
      <c r="AB378" s="68">
        <f t="shared" si="90"/>
        <v>5.3953049999999996</v>
      </c>
      <c r="AC378" s="68">
        <f t="shared" si="91"/>
        <v>1049.6559999999999</v>
      </c>
      <c r="AD378" s="68">
        <f t="shared" si="92"/>
        <v>1.000648</v>
      </c>
      <c r="AE378" s="68">
        <f t="shared" si="93"/>
        <v>543.54240000000004</v>
      </c>
      <c r="AF378" s="68">
        <f t="shared" si="94"/>
        <v>169.75209999999998</v>
      </c>
      <c r="AG378" s="68">
        <f t="shared" si="95"/>
        <v>71.779240000000001</v>
      </c>
      <c r="AH378" s="68">
        <f t="shared" si="96"/>
        <v>6.5043860000000002</v>
      </c>
      <c r="AI378" s="68">
        <f t="shared" si="97"/>
        <v>1.4276249999999999</v>
      </c>
      <c r="AJ378" s="68">
        <f t="shared" si="98"/>
        <v>142.86375000000001</v>
      </c>
      <c r="AK378" s="68">
        <f t="shared" si="99"/>
        <v>6.7183300000000008</v>
      </c>
      <c r="AL378" s="85">
        <f t="shared" si="100"/>
        <v>730.9855</v>
      </c>
      <c r="AM378" s="86">
        <f t="shared" si="101"/>
        <v>3890.4389139999998</v>
      </c>
    </row>
    <row r="379" spans="1:39" x14ac:dyDescent="0.2">
      <c r="A379" s="65" t="s">
        <v>459</v>
      </c>
      <c r="B379" s="66">
        <v>81</v>
      </c>
      <c r="C379" s="66">
        <v>82</v>
      </c>
      <c r="D379" s="67" t="s">
        <v>551</v>
      </c>
      <c r="E379" s="67" t="s">
        <v>77</v>
      </c>
      <c r="F379" s="68">
        <v>990052</v>
      </c>
      <c r="G379" s="69">
        <v>876</v>
      </c>
      <c r="H379" s="69">
        <v>14.45</v>
      </c>
      <c r="I379" s="69">
        <v>5.7</v>
      </c>
      <c r="J379" s="69">
        <v>9.6199999999999992</v>
      </c>
      <c r="K379" s="69">
        <v>24.2</v>
      </c>
      <c r="L379" s="69">
        <v>2.52</v>
      </c>
      <c r="M379" s="69">
        <v>488</v>
      </c>
      <c r="N379" s="69">
        <v>0.55000000000000004</v>
      </c>
      <c r="O379" s="69">
        <v>516</v>
      </c>
      <c r="P379" s="69">
        <v>291</v>
      </c>
      <c r="Q379" s="69">
        <v>85.6</v>
      </c>
      <c r="R379" s="69">
        <v>40.9</v>
      </c>
      <c r="S379" s="69">
        <v>2.98</v>
      </c>
      <c r="T379" s="69">
        <v>0.73</v>
      </c>
      <c r="U379" s="69">
        <v>61.2</v>
      </c>
      <c r="V379" s="69">
        <v>4.18</v>
      </c>
      <c r="W379" s="68">
        <f t="shared" si="85"/>
        <v>1076.0783999999999</v>
      </c>
      <c r="X379" s="68">
        <f t="shared" si="86"/>
        <v>16.584264999999998</v>
      </c>
      <c r="Y379" s="68">
        <f t="shared" si="87"/>
        <v>6.5179499999999999</v>
      </c>
      <c r="Z379" s="68">
        <f t="shared" si="88"/>
        <v>11.138997999999999</v>
      </c>
      <c r="AA379" s="68">
        <f t="shared" si="89"/>
        <v>27.89292</v>
      </c>
      <c r="AB379" s="68">
        <f t="shared" si="90"/>
        <v>2.88666</v>
      </c>
      <c r="AC379" s="68">
        <f t="shared" si="91"/>
        <v>572.32640000000004</v>
      </c>
      <c r="AD379" s="68">
        <f t="shared" si="92"/>
        <v>0.6254050000000001</v>
      </c>
      <c r="AE379" s="68">
        <f t="shared" si="93"/>
        <v>339.42240000000004</v>
      </c>
      <c r="AF379" s="68">
        <f t="shared" si="94"/>
        <v>103.42191999999999</v>
      </c>
      <c r="AG379" s="68">
        <f t="shared" si="95"/>
        <v>47.427639999999997</v>
      </c>
      <c r="AH379" s="68">
        <f t="shared" si="96"/>
        <v>3.5050759999999999</v>
      </c>
      <c r="AI379" s="68">
        <f t="shared" si="97"/>
        <v>0.83373299999999995</v>
      </c>
      <c r="AJ379" s="68">
        <f t="shared" si="98"/>
        <v>77.717880000000008</v>
      </c>
      <c r="AK379" s="68">
        <f t="shared" si="99"/>
        <v>4.7597659999999999</v>
      </c>
      <c r="AL379" s="85">
        <f t="shared" si="100"/>
        <v>738.13800000000003</v>
      </c>
      <c r="AM379" s="86">
        <f t="shared" si="101"/>
        <v>2291.1394129999994</v>
      </c>
    </row>
    <row r="380" spans="1:39" x14ac:dyDescent="0.2">
      <c r="A380" s="65" t="s">
        <v>459</v>
      </c>
      <c r="B380" s="66">
        <v>82</v>
      </c>
      <c r="C380" s="66">
        <v>83</v>
      </c>
      <c r="D380" s="67" t="s">
        <v>553</v>
      </c>
      <c r="E380" s="67" t="s">
        <v>77</v>
      </c>
      <c r="F380" s="68">
        <v>990052</v>
      </c>
      <c r="G380" s="69">
        <v>1105</v>
      </c>
      <c r="H380" s="69">
        <v>9.5399999999999991</v>
      </c>
      <c r="I380" s="69">
        <v>3.35</v>
      </c>
      <c r="J380" s="69">
        <v>10</v>
      </c>
      <c r="K380" s="69">
        <v>22.7</v>
      </c>
      <c r="L380" s="69">
        <v>1.52</v>
      </c>
      <c r="M380" s="69">
        <v>677</v>
      </c>
      <c r="N380" s="69">
        <v>0.28999999999999998</v>
      </c>
      <c r="O380" s="69">
        <v>492</v>
      </c>
      <c r="P380" s="69">
        <v>353</v>
      </c>
      <c r="Q380" s="69">
        <v>105</v>
      </c>
      <c r="R380" s="69">
        <v>43</v>
      </c>
      <c r="S380" s="69">
        <v>2.34</v>
      </c>
      <c r="T380" s="69">
        <v>0.38</v>
      </c>
      <c r="U380" s="69">
        <v>33.299999999999997</v>
      </c>
      <c r="V380" s="69">
        <v>1.95</v>
      </c>
      <c r="W380" s="68">
        <f t="shared" si="85"/>
        <v>1357.3819999999998</v>
      </c>
      <c r="X380" s="68">
        <f t="shared" si="86"/>
        <v>10.949057999999999</v>
      </c>
      <c r="Y380" s="68">
        <f t="shared" si="87"/>
        <v>3.8307250000000002</v>
      </c>
      <c r="Z380" s="68">
        <f t="shared" si="88"/>
        <v>11.578999999999999</v>
      </c>
      <c r="AA380" s="68">
        <f t="shared" si="89"/>
        <v>26.164020000000001</v>
      </c>
      <c r="AB380" s="68">
        <f t="shared" si="90"/>
        <v>1.74116</v>
      </c>
      <c r="AC380" s="68">
        <f t="shared" si="91"/>
        <v>793.98560000000009</v>
      </c>
      <c r="AD380" s="68">
        <f t="shared" si="92"/>
        <v>0.32975899999999997</v>
      </c>
      <c r="AE380" s="68">
        <f t="shared" si="93"/>
        <v>411.73920000000004</v>
      </c>
      <c r="AF380" s="68">
        <f t="shared" si="94"/>
        <v>126.86099999999999</v>
      </c>
      <c r="AG380" s="68">
        <f t="shared" si="95"/>
        <v>49.8628</v>
      </c>
      <c r="AH380" s="68">
        <f t="shared" si="96"/>
        <v>2.7523079999999998</v>
      </c>
      <c r="AI380" s="68">
        <f t="shared" si="97"/>
        <v>0.43399799999999994</v>
      </c>
      <c r="AJ380" s="68">
        <f t="shared" si="98"/>
        <v>42.287669999999999</v>
      </c>
      <c r="AK380" s="68">
        <f t="shared" si="99"/>
        <v>2.2204649999999999</v>
      </c>
      <c r="AL380" s="85">
        <f t="shared" si="100"/>
        <v>703.80600000000004</v>
      </c>
      <c r="AM380" s="86">
        <f t="shared" si="101"/>
        <v>2842.1187629999999</v>
      </c>
    </row>
    <row r="381" spans="1:39" x14ac:dyDescent="0.2">
      <c r="A381" s="65" t="s">
        <v>459</v>
      </c>
      <c r="B381" s="66">
        <v>83</v>
      </c>
      <c r="C381" s="66">
        <v>84</v>
      </c>
      <c r="D381" s="67" t="s">
        <v>554</v>
      </c>
      <c r="E381" s="67" t="s">
        <v>77</v>
      </c>
      <c r="F381" s="68">
        <v>990052</v>
      </c>
      <c r="G381" s="69">
        <v>1025</v>
      </c>
      <c r="H381" s="69">
        <v>11</v>
      </c>
      <c r="I381" s="69">
        <v>3.23</v>
      </c>
      <c r="J381" s="69">
        <v>11.4</v>
      </c>
      <c r="K381" s="69">
        <v>25.7</v>
      </c>
      <c r="L381" s="69">
        <v>1.63</v>
      </c>
      <c r="M381" s="69">
        <v>627</v>
      </c>
      <c r="N381" s="69">
        <v>0.38</v>
      </c>
      <c r="O381" s="69">
        <v>595</v>
      </c>
      <c r="P381" s="69">
        <v>349</v>
      </c>
      <c r="Q381" s="69">
        <v>100</v>
      </c>
      <c r="R381" s="69">
        <v>43</v>
      </c>
      <c r="S381" s="69">
        <v>2.79</v>
      </c>
      <c r="T381" s="69">
        <v>0.31</v>
      </c>
      <c r="U381" s="69">
        <v>31.9</v>
      </c>
      <c r="V381" s="69">
        <v>2.6</v>
      </c>
      <c r="W381" s="68">
        <f t="shared" si="85"/>
        <v>1259.1099999999999</v>
      </c>
      <c r="X381" s="68">
        <f t="shared" si="86"/>
        <v>12.624699999999999</v>
      </c>
      <c r="Y381" s="68">
        <f t="shared" si="87"/>
        <v>3.693505</v>
      </c>
      <c r="Z381" s="68">
        <f t="shared" si="88"/>
        <v>13.200059999999999</v>
      </c>
      <c r="AA381" s="68">
        <f t="shared" si="89"/>
        <v>29.62182</v>
      </c>
      <c r="AB381" s="68">
        <f t="shared" si="90"/>
        <v>1.8671649999999997</v>
      </c>
      <c r="AC381" s="68">
        <f t="shared" si="91"/>
        <v>735.34559999999999</v>
      </c>
      <c r="AD381" s="68">
        <f t="shared" si="92"/>
        <v>0.43209799999999998</v>
      </c>
      <c r="AE381" s="68">
        <f t="shared" si="93"/>
        <v>407.07360000000006</v>
      </c>
      <c r="AF381" s="68">
        <f t="shared" si="94"/>
        <v>120.82</v>
      </c>
      <c r="AG381" s="68">
        <f t="shared" si="95"/>
        <v>49.8628</v>
      </c>
      <c r="AH381" s="68">
        <f t="shared" si="96"/>
        <v>3.2815979999999998</v>
      </c>
      <c r="AI381" s="68">
        <f t="shared" si="97"/>
        <v>0.35405099999999995</v>
      </c>
      <c r="AJ381" s="68">
        <f t="shared" si="98"/>
        <v>40.509810000000002</v>
      </c>
      <c r="AK381" s="68">
        <f t="shared" si="99"/>
        <v>2.96062</v>
      </c>
      <c r="AL381" s="85">
        <f t="shared" si="100"/>
        <v>851.14750000000004</v>
      </c>
      <c r="AM381" s="86">
        <f t="shared" si="101"/>
        <v>2680.757427</v>
      </c>
    </row>
    <row r="382" spans="1:39" x14ac:dyDescent="0.2">
      <c r="A382" s="65" t="s">
        <v>459</v>
      </c>
      <c r="B382" s="66">
        <v>84</v>
      </c>
      <c r="C382" s="66">
        <v>85</v>
      </c>
      <c r="D382" s="67" t="s">
        <v>555</v>
      </c>
      <c r="E382" s="67" t="s">
        <v>77</v>
      </c>
      <c r="F382" s="68">
        <v>990052</v>
      </c>
      <c r="G382" s="69">
        <v>1600</v>
      </c>
      <c r="H382" s="69">
        <v>17.899999999999999</v>
      </c>
      <c r="I382" s="69">
        <v>4.41</v>
      </c>
      <c r="J382" s="69">
        <v>16.2</v>
      </c>
      <c r="K382" s="69">
        <v>36.200000000000003</v>
      </c>
      <c r="L382" s="69">
        <v>2.38</v>
      </c>
      <c r="M382" s="69">
        <v>987</v>
      </c>
      <c r="N382" s="69">
        <v>0.3</v>
      </c>
      <c r="O382" s="69">
        <v>667</v>
      </c>
      <c r="P382" s="69">
        <v>507</v>
      </c>
      <c r="Q382" s="69">
        <v>153.5</v>
      </c>
      <c r="R382" s="69">
        <v>55.4</v>
      </c>
      <c r="S382" s="69">
        <v>3.93</v>
      </c>
      <c r="T382" s="69">
        <v>0.6</v>
      </c>
      <c r="U382" s="69">
        <v>53.3</v>
      </c>
      <c r="V382" s="69">
        <v>2.72</v>
      </c>
      <c r="W382" s="68">
        <f t="shared" si="85"/>
        <v>1965.4399999999998</v>
      </c>
      <c r="X382" s="68">
        <f t="shared" si="86"/>
        <v>20.543829999999996</v>
      </c>
      <c r="Y382" s="68">
        <f t="shared" si="87"/>
        <v>5.0428350000000002</v>
      </c>
      <c r="Z382" s="68">
        <f t="shared" si="88"/>
        <v>18.757979999999996</v>
      </c>
      <c r="AA382" s="68">
        <f t="shared" si="89"/>
        <v>41.724120000000006</v>
      </c>
      <c r="AB382" s="68">
        <f t="shared" si="90"/>
        <v>2.7262899999999997</v>
      </c>
      <c r="AC382" s="68">
        <f t="shared" si="91"/>
        <v>1157.5536</v>
      </c>
      <c r="AD382" s="68">
        <f t="shared" si="92"/>
        <v>0.34112999999999999</v>
      </c>
      <c r="AE382" s="68">
        <f t="shared" si="93"/>
        <v>591.36480000000006</v>
      </c>
      <c r="AF382" s="68">
        <f t="shared" si="94"/>
        <v>185.45869999999999</v>
      </c>
      <c r="AG382" s="68">
        <f t="shared" si="95"/>
        <v>64.241839999999996</v>
      </c>
      <c r="AH382" s="68">
        <f t="shared" si="96"/>
        <v>4.6224660000000002</v>
      </c>
      <c r="AI382" s="68">
        <f t="shared" si="97"/>
        <v>0.68525999999999987</v>
      </c>
      <c r="AJ382" s="68">
        <f t="shared" si="98"/>
        <v>67.685670000000002</v>
      </c>
      <c r="AK382" s="68">
        <f t="shared" si="99"/>
        <v>3.0972640000000005</v>
      </c>
      <c r="AL382" s="85">
        <f t="shared" si="100"/>
        <v>954.14350000000002</v>
      </c>
      <c r="AM382" s="86">
        <f t="shared" si="101"/>
        <v>4129.2857850000009</v>
      </c>
    </row>
    <row r="383" spans="1:39" x14ac:dyDescent="0.2">
      <c r="A383" s="65" t="s">
        <v>459</v>
      </c>
      <c r="B383" s="66">
        <v>85</v>
      </c>
      <c r="C383" s="66">
        <v>86</v>
      </c>
      <c r="D383" s="67" t="s">
        <v>556</v>
      </c>
      <c r="E383" s="67" t="s">
        <v>77</v>
      </c>
      <c r="F383" s="68">
        <v>990052</v>
      </c>
      <c r="G383" s="69">
        <v>1315</v>
      </c>
      <c r="H383" s="69">
        <v>31</v>
      </c>
      <c r="I383" s="69">
        <v>10.35</v>
      </c>
      <c r="J383" s="69">
        <v>19.899999999999999</v>
      </c>
      <c r="K383" s="69">
        <v>48.9</v>
      </c>
      <c r="L383" s="69">
        <v>4.79</v>
      </c>
      <c r="M383" s="69">
        <v>787</v>
      </c>
      <c r="N383" s="69">
        <v>0.61</v>
      </c>
      <c r="O383" s="69">
        <v>1575</v>
      </c>
      <c r="P383" s="69">
        <v>465</v>
      </c>
      <c r="Q383" s="69">
        <v>133.5</v>
      </c>
      <c r="R383" s="69">
        <v>61.3</v>
      </c>
      <c r="S383" s="69">
        <v>5.75</v>
      </c>
      <c r="T383" s="69">
        <v>1.1399999999999999</v>
      </c>
      <c r="U383" s="69">
        <v>117.5</v>
      </c>
      <c r="V383" s="69">
        <v>4.92</v>
      </c>
      <c r="W383" s="68">
        <f t="shared" si="85"/>
        <v>1615.346</v>
      </c>
      <c r="X383" s="68">
        <f t="shared" si="86"/>
        <v>35.578699999999998</v>
      </c>
      <c r="Y383" s="68">
        <f t="shared" si="87"/>
        <v>11.835224999999999</v>
      </c>
      <c r="Z383" s="68">
        <f t="shared" si="88"/>
        <v>23.042209999999997</v>
      </c>
      <c r="AA383" s="68">
        <f t="shared" si="89"/>
        <v>56.362140000000004</v>
      </c>
      <c r="AB383" s="68">
        <f t="shared" si="90"/>
        <v>5.4869449999999995</v>
      </c>
      <c r="AC383" s="68">
        <f t="shared" si="91"/>
        <v>922.99360000000001</v>
      </c>
      <c r="AD383" s="68">
        <f t="shared" si="92"/>
        <v>0.693631</v>
      </c>
      <c r="AE383" s="68">
        <f t="shared" si="93"/>
        <v>542.37600000000009</v>
      </c>
      <c r="AF383" s="68">
        <f t="shared" si="94"/>
        <v>161.29470000000001</v>
      </c>
      <c r="AG383" s="68">
        <f t="shared" si="95"/>
        <v>71.083479999999994</v>
      </c>
      <c r="AH383" s="68">
        <f t="shared" si="96"/>
        <v>6.7631499999999996</v>
      </c>
      <c r="AI383" s="68">
        <f t="shared" si="97"/>
        <v>1.3019939999999999</v>
      </c>
      <c r="AJ383" s="68">
        <f t="shared" si="98"/>
        <v>149.21325000000002</v>
      </c>
      <c r="AK383" s="68">
        <f t="shared" si="99"/>
        <v>5.6024039999999999</v>
      </c>
      <c r="AL383" s="85">
        <f t="shared" si="100"/>
        <v>2253.0375000000004</v>
      </c>
      <c r="AM383" s="86">
        <f t="shared" si="101"/>
        <v>3608.9734290000006</v>
      </c>
    </row>
    <row r="384" spans="1:39" x14ac:dyDescent="0.2">
      <c r="A384" s="65" t="s">
        <v>459</v>
      </c>
      <c r="B384" s="66">
        <v>86</v>
      </c>
      <c r="C384" s="66">
        <v>87</v>
      </c>
      <c r="D384" s="67" t="s">
        <v>557</v>
      </c>
      <c r="E384" s="67" t="s">
        <v>77</v>
      </c>
      <c r="F384" s="68">
        <v>990052</v>
      </c>
      <c r="G384" s="69">
        <v>2620</v>
      </c>
      <c r="H384" s="69">
        <v>62.6</v>
      </c>
      <c r="I384" s="69">
        <v>20.5</v>
      </c>
      <c r="J384" s="69">
        <v>40.299999999999997</v>
      </c>
      <c r="K384" s="69">
        <v>97.3</v>
      </c>
      <c r="L384" s="69">
        <v>9.44</v>
      </c>
      <c r="M384" s="69">
        <v>1620</v>
      </c>
      <c r="N384" s="69">
        <v>0.96</v>
      </c>
      <c r="O384" s="69">
        <v>654</v>
      </c>
      <c r="P384" s="69">
        <v>915</v>
      </c>
      <c r="Q384" s="69">
        <v>268</v>
      </c>
      <c r="R384" s="69">
        <v>124</v>
      </c>
      <c r="S384" s="69">
        <v>12.1</v>
      </c>
      <c r="T384" s="69">
        <v>2.09</v>
      </c>
      <c r="U384" s="69">
        <v>233</v>
      </c>
      <c r="V384" s="69">
        <v>9.4</v>
      </c>
      <c r="W384" s="68">
        <f t="shared" si="85"/>
        <v>3218.4079999999999</v>
      </c>
      <c r="X384" s="68">
        <f t="shared" si="86"/>
        <v>71.846019999999996</v>
      </c>
      <c r="Y384" s="68">
        <f t="shared" si="87"/>
        <v>23.441749999999999</v>
      </c>
      <c r="Z384" s="68">
        <f t="shared" si="88"/>
        <v>46.663369999999993</v>
      </c>
      <c r="AA384" s="68">
        <f t="shared" si="89"/>
        <v>112.14798</v>
      </c>
      <c r="AB384" s="68">
        <f t="shared" si="90"/>
        <v>10.813519999999999</v>
      </c>
      <c r="AC384" s="68">
        <f t="shared" si="91"/>
        <v>1899.9360000000001</v>
      </c>
      <c r="AD384" s="68">
        <f t="shared" si="92"/>
        <v>1.0916159999999999</v>
      </c>
      <c r="AE384" s="68">
        <f t="shared" si="93"/>
        <v>1067.2560000000001</v>
      </c>
      <c r="AF384" s="68">
        <f t="shared" si="94"/>
        <v>323.79759999999999</v>
      </c>
      <c r="AG384" s="68">
        <f t="shared" si="95"/>
        <v>143.79040000000001</v>
      </c>
      <c r="AH384" s="68">
        <f t="shared" si="96"/>
        <v>14.232019999999999</v>
      </c>
      <c r="AI384" s="68">
        <f t="shared" si="97"/>
        <v>2.3869889999999998</v>
      </c>
      <c r="AJ384" s="68">
        <f t="shared" si="98"/>
        <v>295.88670000000002</v>
      </c>
      <c r="AK384" s="68">
        <f t="shared" si="99"/>
        <v>10.70378</v>
      </c>
      <c r="AL384" s="85">
        <f t="shared" si="100"/>
        <v>935.54700000000003</v>
      </c>
      <c r="AM384" s="86">
        <f t="shared" si="101"/>
        <v>7242.4017450000001</v>
      </c>
    </row>
    <row r="385" spans="1:39" x14ac:dyDescent="0.2">
      <c r="A385" s="65" t="s">
        <v>459</v>
      </c>
      <c r="B385" s="66">
        <v>87</v>
      </c>
      <c r="C385" s="66">
        <v>88</v>
      </c>
      <c r="D385" s="67" t="s">
        <v>558</v>
      </c>
      <c r="E385" s="67" t="s">
        <v>77</v>
      </c>
      <c r="F385" s="68">
        <v>990052</v>
      </c>
      <c r="G385" s="69">
        <v>4330</v>
      </c>
      <c r="H385" s="69">
        <v>49.4</v>
      </c>
      <c r="I385" s="69">
        <v>16.899999999999999</v>
      </c>
      <c r="J385" s="69">
        <v>41.9</v>
      </c>
      <c r="K385" s="69">
        <v>97.1</v>
      </c>
      <c r="L385" s="69">
        <v>7.84</v>
      </c>
      <c r="M385" s="69">
        <v>2770</v>
      </c>
      <c r="N385" s="69">
        <v>0.75</v>
      </c>
      <c r="O385" s="69">
        <v>957</v>
      </c>
      <c r="P385" s="69">
        <v>1340</v>
      </c>
      <c r="Q385" s="69">
        <v>424</v>
      </c>
      <c r="R385" s="69">
        <v>145</v>
      </c>
      <c r="S385" s="69">
        <v>10.7</v>
      </c>
      <c r="T385" s="69">
        <v>1.77</v>
      </c>
      <c r="U385" s="69">
        <v>180.5</v>
      </c>
      <c r="V385" s="69">
        <v>8.0399999999999991</v>
      </c>
      <c r="W385" s="68">
        <f t="shared" si="85"/>
        <v>5318.9719999999998</v>
      </c>
      <c r="X385" s="68">
        <f t="shared" si="86"/>
        <v>56.696379999999998</v>
      </c>
      <c r="Y385" s="68">
        <f t="shared" si="87"/>
        <v>19.325149999999997</v>
      </c>
      <c r="Z385" s="68">
        <f t="shared" si="88"/>
        <v>48.516009999999994</v>
      </c>
      <c r="AA385" s="68">
        <f t="shared" si="89"/>
        <v>111.91746000000001</v>
      </c>
      <c r="AB385" s="68">
        <f t="shared" si="90"/>
        <v>8.9807199999999998</v>
      </c>
      <c r="AC385" s="68">
        <f t="shared" si="91"/>
        <v>3248.6560000000004</v>
      </c>
      <c r="AD385" s="68">
        <f t="shared" si="92"/>
        <v>0.85282499999999994</v>
      </c>
      <c r="AE385" s="68">
        <f t="shared" si="93"/>
        <v>1562.9760000000001</v>
      </c>
      <c r="AF385" s="68">
        <f t="shared" si="94"/>
        <v>512.27679999999998</v>
      </c>
      <c r="AG385" s="68">
        <f t="shared" si="95"/>
        <v>168.142</v>
      </c>
      <c r="AH385" s="68">
        <f t="shared" si="96"/>
        <v>12.585339999999999</v>
      </c>
      <c r="AI385" s="68">
        <f t="shared" si="97"/>
        <v>2.0215169999999998</v>
      </c>
      <c r="AJ385" s="68">
        <f t="shared" si="98"/>
        <v>229.21695</v>
      </c>
      <c r="AK385" s="68">
        <f t="shared" si="99"/>
        <v>9.1551479999999987</v>
      </c>
      <c r="AL385" s="85">
        <f t="shared" si="100"/>
        <v>1368.9885000000002</v>
      </c>
      <c r="AM385" s="86">
        <f t="shared" si="101"/>
        <v>11310.290299999999</v>
      </c>
    </row>
    <row r="386" spans="1:39" x14ac:dyDescent="0.2">
      <c r="A386" s="65" t="s">
        <v>459</v>
      </c>
      <c r="B386" s="66">
        <v>88</v>
      </c>
      <c r="C386" s="66">
        <v>89</v>
      </c>
      <c r="D386" s="67" t="s">
        <v>559</v>
      </c>
      <c r="E386" s="67" t="s">
        <v>77</v>
      </c>
      <c r="F386" s="68">
        <v>990052</v>
      </c>
      <c r="G386" s="69">
        <v>3870</v>
      </c>
      <c r="H386" s="69">
        <v>61.3</v>
      </c>
      <c r="I386" s="69">
        <v>20.2</v>
      </c>
      <c r="J386" s="69">
        <v>45.8</v>
      </c>
      <c r="K386" s="69">
        <v>108</v>
      </c>
      <c r="L386" s="69">
        <v>9.31</v>
      </c>
      <c r="M386" s="69">
        <v>2190</v>
      </c>
      <c r="N386" s="69">
        <v>1.25</v>
      </c>
      <c r="O386" s="69">
        <v>1535</v>
      </c>
      <c r="P386" s="69">
        <v>1380</v>
      </c>
      <c r="Q386" s="69">
        <v>405</v>
      </c>
      <c r="R386" s="69">
        <v>160.5</v>
      </c>
      <c r="S386" s="69">
        <v>12.8</v>
      </c>
      <c r="T386" s="69">
        <v>2.11</v>
      </c>
      <c r="U386" s="69">
        <v>237</v>
      </c>
      <c r="V386" s="69">
        <v>10.85</v>
      </c>
      <c r="W386" s="68">
        <f t="shared" si="85"/>
        <v>4753.9079999999994</v>
      </c>
      <c r="X386" s="68">
        <f t="shared" si="86"/>
        <v>70.354009999999988</v>
      </c>
      <c r="Y386" s="68">
        <f t="shared" si="87"/>
        <v>23.098699999999997</v>
      </c>
      <c r="Z386" s="68">
        <f t="shared" si="88"/>
        <v>53.031819999999996</v>
      </c>
      <c r="AA386" s="68">
        <f t="shared" si="89"/>
        <v>124.4808</v>
      </c>
      <c r="AB386" s="68">
        <f t="shared" si="90"/>
        <v>10.664605</v>
      </c>
      <c r="AC386" s="68">
        <f t="shared" si="91"/>
        <v>2568.4320000000002</v>
      </c>
      <c r="AD386" s="68">
        <f t="shared" si="92"/>
        <v>1.4213750000000001</v>
      </c>
      <c r="AE386" s="68">
        <f t="shared" si="93"/>
        <v>1609.6320000000001</v>
      </c>
      <c r="AF386" s="68">
        <f t="shared" si="94"/>
        <v>489.32099999999997</v>
      </c>
      <c r="AG386" s="68">
        <f t="shared" si="95"/>
        <v>186.11580000000001</v>
      </c>
      <c r="AH386" s="68">
        <f t="shared" si="96"/>
        <v>15.05536</v>
      </c>
      <c r="AI386" s="68">
        <f t="shared" si="97"/>
        <v>2.4098309999999996</v>
      </c>
      <c r="AJ386" s="68">
        <f t="shared" si="98"/>
        <v>300.96629999999999</v>
      </c>
      <c r="AK386" s="68">
        <f t="shared" si="99"/>
        <v>12.354895000000001</v>
      </c>
      <c r="AL386" s="85">
        <f t="shared" si="100"/>
        <v>2195.8175000000001</v>
      </c>
      <c r="AM386" s="86">
        <f t="shared" si="101"/>
        <v>10221.246496</v>
      </c>
    </row>
    <row r="387" spans="1:39" x14ac:dyDescent="0.2">
      <c r="A387" s="65" t="s">
        <v>459</v>
      </c>
      <c r="B387" s="66">
        <v>89</v>
      </c>
      <c r="C387" s="66">
        <v>90</v>
      </c>
      <c r="D387" s="67" t="s">
        <v>560</v>
      </c>
      <c r="E387" s="67" t="s">
        <v>77</v>
      </c>
      <c r="F387" s="68">
        <v>990052</v>
      </c>
      <c r="G387" s="69">
        <v>3850</v>
      </c>
      <c r="H387" s="69">
        <v>61.1</v>
      </c>
      <c r="I387" s="69">
        <v>17.649999999999999</v>
      </c>
      <c r="J387" s="69">
        <v>47.7</v>
      </c>
      <c r="K387" s="69">
        <v>112.5</v>
      </c>
      <c r="L387" s="69">
        <v>8.7200000000000006</v>
      </c>
      <c r="M387" s="69">
        <v>2190</v>
      </c>
      <c r="N387" s="69">
        <v>1.08</v>
      </c>
      <c r="O387" s="69">
        <v>1025</v>
      </c>
      <c r="P387" s="69">
        <v>1355</v>
      </c>
      <c r="Q387" s="69">
        <v>405</v>
      </c>
      <c r="R387" s="69">
        <v>156</v>
      </c>
      <c r="S387" s="69">
        <v>12.25</v>
      </c>
      <c r="T387" s="69">
        <v>1.95</v>
      </c>
      <c r="U387" s="69">
        <v>214</v>
      </c>
      <c r="V387" s="69">
        <v>8.9</v>
      </c>
      <c r="W387" s="68">
        <f t="shared" ref="W387:W445" si="102">1.2284*G387</f>
        <v>4729.34</v>
      </c>
      <c r="X387" s="68">
        <f t="shared" ref="X387:X445" si="103">1.1477*H387</f>
        <v>70.124470000000002</v>
      </c>
      <c r="Y387" s="68">
        <f t="shared" ref="Y387:Y445" si="104">1.1435*I387</f>
        <v>20.182774999999996</v>
      </c>
      <c r="Z387" s="68">
        <f t="shared" ref="Z387:Z445" si="105">1.1579*J387</f>
        <v>55.231830000000002</v>
      </c>
      <c r="AA387" s="68">
        <f t="shared" ref="AA387:AA445" si="106">1.1526*K387</f>
        <v>129.66750000000002</v>
      </c>
      <c r="AB387" s="68">
        <f t="shared" ref="AB387:AB445" si="107">1.1455*L387</f>
        <v>9.988760000000001</v>
      </c>
      <c r="AC387" s="68">
        <f t="shared" ref="AC387:AC445" si="108">1.1728*M387</f>
        <v>2568.4320000000002</v>
      </c>
      <c r="AD387" s="68">
        <f t="shared" ref="AD387:AD445" si="109">1.1371*N387</f>
        <v>1.2280680000000002</v>
      </c>
      <c r="AE387" s="68">
        <f t="shared" ref="AE387:AE445" si="110">1.1664*P387</f>
        <v>1580.4720000000002</v>
      </c>
      <c r="AF387" s="68">
        <f t="shared" ref="AF387:AF445" si="111">1.2082*Q387</f>
        <v>489.32099999999997</v>
      </c>
      <c r="AG387" s="68">
        <f t="shared" ref="AG387:AG445" si="112">1.1596*R387</f>
        <v>180.89759999999998</v>
      </c>
      <c r="AH387" s="68">
        <f t="shared" ref="AH387:AH445" si="113">1.1762*S387</f>
        <v>14.408449999999998</v>
      </c>
      <c r="AI387" s="68">
        <f t="shared" ref="AI387:AI445" si="114">1.1421*T387</f>
        <v>2.2270949999999998</v>
      </c>
      <c r="AJ387" s="68">
        <f t="shared" ref="AJ387:AJ445" si="115">1.2699*U387</f>
        <v>271.7586</v>
      </c>
      <c r="AK387" s="68">
        <f t="shared" ref="AK387:AK445" si="116">1.1387*V387</f>
        <v>10.13443</v>
      </c>
      <c r="AL387" s="85">
        <f t="shared" ref="AL387:AL445" si="117">1.4305*O387</f>
        <v>1466.2625</v>
      </c>
      <c r="AM387" s="86">
        <f t="shared" ref="AM387:AM445" si="118">SUM(W387:AK387)</f>
        <v>10133.414578000002</v>
      </c>
    </row>
    <row r="388" spans="1:39" x14ac:dyDescent="0.2">
      <c r="A388" s="65" t="s">
        <v>459</v>
      </c>
      <c r="B388" s="66">
        <v>90</v>
      </c>
      <c r="C388" s="66">
        <v>91</v>
      </c>
      <c r="D388" s="67" t="s">
        <v>563</v>
      </c>
      <c r="E388" s="67" t="s">
        <v>77</v>
      </c>
      <c r="F388" s="68">
        <v>990052</v>
      </c>
      <c r="G388" s="69">
        <v>6910</v>
      </c>
      <c r="H388" s="69">
        <v>55</v>
      </c>
      <c r="I388" s="69">
        <v>16.8</v>
      </c>
      <c r="J388" s="69">
        <v>50.1</v>
      </c>
      <c r="K388" s="69">
        <v>115</v>
      </c>
      <c r="L388" s="69">
        <v>8.1300000000000008</v>
      </c>
      <c r="M388" s="69">
        <v>4510</v>
      </c>
      <c r="N388" s="69">
        <v>0.88</v>
      </c>
      <c r="O388" s="69">
        <v>914</v>
      </c>
      <c r="P388" s="69">
        <v>1990</v>
      </c>
      <c r="Q388" s="69">
        <v>694</v>
      </c>
      <c r="R388" s="69">
        <v>195.5</v>
      </c>
      <c r="S388" s="69">
        <v>12.5</v>
      </c>
      <c r="T388" s="69">
        <v>1.72</v>
      </c>
      <c r="U388" s="69">
        <v>201</v>
      </c>
      <c r="V388" s="69">
        <v>7.45</v>
      </c>
      <c r="W388" s="68">
        <f t="shared" si="102"/>
        <v>8488.2439999999988</v>
      </c>
      <c r="X388" s="68">
        <f t="shared" si="103"/>
        <v>63.1235</v>
      </c>
      <c r="Y388" s="68">
        <f t="shared" si="104"/>
        <v>19.210799999999999</v>
      </c>
      <c r="Z388" s="68">
        <f t="shared" si="105"/>
        <v>58.01079</v>
      </c>
      <c r="AA388" s="68">
        <f t="shared" si="106"/>
        <v>132.54900000000001</v>
      </c>
      <c r="AB388" s="68">
        <f t="shared" si="107"/>
        <v>9.3129150000000003</v>
      </c>
      <c r="AC388" s="68">
        <f t="shared" si="108"/>
        <v>5289.3280000000004</v>
      </c>
      <c r="AD388" s="68">
        <f t="shared" si="109"/>
        <v>1.000648</v>
      </c>
      <c r="AE388" s="68">
        <f t="shared" si="110"/>
        <v>2321.1360000000004</v>
      </c>
      <c r="AF388" s="68">
        <f t="shared" si="111"/>
        <v>838.49079999999992</v>
      </c>
      <c r="AG388" s="68">
        <f t="shared" si="112"/>
        <v>226.70179999999999</v>
      </c>
      <c r="AH388" s="68">
        <f t="shared" si="113"/>
        <v>14.702499999999999</v>
      </c>
      <c r="AI388" s="68">
        <f t="shared" si="114"/>
        <v>1.9644119999999998</v>
      </c>
      <c r="AJ388" s="68">
        <f t="shared" si="115"/>
        <v>255.2499</v>
      </c>
      <c r="AK388" s="68">
        <f t="shared" si="116"/>
        <v>8.483315000000001</v>
      </c>
      <c r="AL388" s="85">
        <f t="shared" si="117"/>
        <v>1307.4770000000001</v>
      </c>
      <c r="AM388" s="86">
        <f t="shared" si="118"/>
        <v>17727.508379999999</v>
      </c>
    </row>
    <row r="389" spans="1:39" x14ac:dyDescent="0.2">
      <c r="A389" s="65" t="s">
        <v>459</v>
      </c>
      <c r="B389" s="66">
        <v>91</v>
      </c>
      <c r="C389" s="66">
        <v>92</v>
      </c>
      <c r="D389" s="67" t="s">
        <v>564</v>
      </c>
      <c r="E389" s="67" t="s">
        <v>77</v>
      </c>
      <c r="F389" s="68">
        <v>990052</v>
      </c>
      <c r="G389" s="69">
        <v>3770</v>
      </c>
      <c r="H389" s="69">
        <v>57.6</v>
      </c>
      <c r="I389" s="69">
        <v>14.55</v>
      </c>
      <c r="J389" s="69">
        <v>51.9</v>
      </c>
      <c r="K389" s="69">
        <v>124</v>
      </c>
      <c r="L389" s="69">
        <v>7.67</v>
      </c>
      <c r="M389" s="69">
        <v>2200</v>
      </c>
      <c r="N389" s="69">
        <v>0.59</v>
      </c>
      <c r="O389" s="69">
        <v>268</v>
      </c>
      <c r="P389" s="69">
        <v>1365</v>
      </c>
      <c r="Q389" s="69">
        <v>395</v>
      </c>
      <c r="R389" s="69">
        <v>178</v>
      </c>
      <c r="S389" s="69">
        <v>12.75</v>
      </c>
      <c r="T389" s="69">
        <v>1.38</v>
      </c>
      <c r="U389" s="69">
        <v>187.5</v>
      </c>
      <c r="V389" s="69">
        <v>6.25</v>
      </c>
      <c r="W389" s="68">
        <f t="shared" si="102"/>
        <v>4631.0680000000002</v>
      </c>
      <c r="X389" s="68">
        <f t="shared" si="103"/>
        <v>66.107519999999994</v>
      </c>
      <c r="Y389" s="68">
        <f t="shared" si="104"/>
        <v>16.637924999999999</v>
      </c>
      <c r="Z389" s="68">
        <f t="shared" si="105"/>
        <v>60.095009999999995</v>
      </c>
      <c r="AA389" s="68">
        <f t="shared" si="106"/>
        <v>142.92240000000001</v>
      </c>
      <c r="AB389" s="68">
        <f t="shared" si="107"/>
        <v>8.7859850000000002</v>
      </c>
      <c r="AC389" s="68">
        <f t="shared" si="108"/>
        <v>2580.1600000000003</v>
      </c>
      <c r="AD389" s="68">
        <f t="shared" si="109"/>
        <v>0.67088899999999996</v>
      </c>
      <c r="AE389" s="68">
        <f t="shared" si="110"/>
        <v>1592.1360000000002</v>
      </c>
      <c r="AF389" s="68">
        <f t="shared" si="111"/>
        <v>477.23899999999998</v>
      </c>
      <c r="AG389" s="68">
        <f t="shared" si="112"/>
        <v>206.40879999999999</v>
      </c>
      <c r="AH389" s="68">
        <f t="shared" si="113"/>
        <v>14.996549999999999</v>
      </c>
      <c r="AI389" s="68">
        <f t="shared" si="114"/>
        <v>1.5760979999999998</v>
      </c>
      <c r="AJ389" s="68">
        <f t="shared" si="115"/>
        <v>238.10625000000002</v>
      </c>
      <c r="AK389" s="68">
        <f t="shared" si="116"/>
        <v>7.1168750000000003</v>
      </c>
      <c r="AL389" s="85">
        <f t="shared" si="117"/>
        <v>383.37400000000002</v>
      </c>
      <c r="AM389" s="86">
        <f t="shared" si="118"/>
        <v>10044.027301999999</v>
      </c>
    </row>
    <row r="390" spans="1:39" x14ac:dyDescent="0.2">
      <c r="A390" s="65" t="s">
        <v>459</v>
      </c>
      <c r="B390" s="66">
        <v>92</v>
      </c>
      <c r="C390" s="66">
        <v>93</v>
      </c>
      <c r="D390" s="67" t="s">
        <v>565</v>
      </c>
      <c r="E390" s="67" t="s">
        <v>77</v>
      </c>
      <c r="F390" s="68">
        <v>990052</v>
      </c>
      <c r="G390" s="69">
        <v>4950</v>
      </c>
      <c r="H390" s="69">
        <v>80.099999999999994</v>
      </c>
      <c r="I390" s="69">
        <v>25.5</v>
      </c>
      <c r="J390" s="69">
        <v>53.1</v>
      </c>
      <c r="K390" s="69">
        <v>132.5</v>
      </c>
      <c r="L390" s="69">
        <v>12</v>
      </c>
      <c r="M390" s="69">
        <v>3010</v>
      </c>
      <c r="N390" s="69">
        <v>1.38</v>
      </c>
      <c r="O390" s="69">
        <v>453</v>
      </c>
      <c r="P390" s="69">
        <v>1510</v>
      </c>
      <c r="Q390" s="69">
        <v>481</v>
      </c>
      <c r="R390" s="69">
        <v>171</v>
      </c>
      <c r="S390" s="69">
        <v>16.55</v>
      </c>
      <c r="T390" s="69">
        <v>2.54</v>
      </c>
      <c r="U390" s="69">
        <v>289</v>
      </c>
      <c r="V390" s="69">
        <v>12.5</v>
      </c>
      <c r="W390" s="68">
        <f t="shared" si="102"/>
        <v>6080.58</v>
      </c>
      <c r="X390" s="68">
        <f t="shared" si="103"/>
        <v>91.930769999999995</v>
      </c>
      <c r="Y390" s="68">
        <f t="shared" si="104"/>
        <v>29.15925</v>
      </c>
      <c r="Z390" s="68">
        <f t="shared" si="105"/>
        <v>61.484490000000001</v>
      </c>
      <c r="AA390" s="68">
        <f t="shared" si="106"/>
        <v>152.71950000000001</v>
      </c>
      <c r="AB390" s="68">
        <f t="shared" si="107"/>
        <v>13.745999999999999</v>
      </c>
      <c r="AC390" s="68">
        <f t="shared" si="108"/>
        <v>3530.1280000000002</v>
      </c>
      <c r="AD390" s="68">
        <f t="shared" si="109"/>
        <v>1.5691979999999999</v>
      </c>
      <c r="AE390" s="68">
        <f t="shared" si="110"/>
        <v>1761.2640000000001</v>
      </c>
      <c r="AF390" s="68">
        <f t="shared" si="111"/>
        <v>581.14419999999996</v>
      </c>
      <c r="AG390" s="68">
        <f t="shared" si="112"/>
        <v>198.29159999999999</v>
      </c>
      <c r="AH390" s="68">
        <f t="shared" si="113"/>
        <v>19.46611</v>
      </c>
      <c r="AI390" s="68">
        <f t="shared" si="114"/>
        <v>2.9009339999999999</v>
      </c>
      <c r="AJ390" s="68">
        <f t="shared" si="115"/>
        <v>367.00110000000001</v>
      </c>
      <c r="AK390" s="68">
        <f t="shared" si="116"/>
        <v>14.233750000000001</v>
      </c>
      <c r="AL390" s="85">
        <f t="shared" si="117"/>
        <v>648.01650000000006</v>
      </c>
      <c r="AM390" s="86">
        <f t="shared" si="118"/>
        <v>12905.618901999998</v>
      </c>
    </row>
    <row r="391" spans="1:39" x14ac:dyDescent="0.2">
      <c r="A391" s="65" t="s">
        <v>459</v>
      </c>
      <c r="B391" s="66">
        <v>93</v>
      </c>
      <c r="C391" s="66">
        <v>94</v>
      </c>
      <c r="D391" s="67" t="s">
        <v>566</v>
      </c>
      <c r="E391" s="67" t="s">
        <v>77</v>
      </c>
      <c r="F391" s="68">
        <v>990052</v>
      </c>
      <c r="G391" s="69">
        <v>5640</v>
      </c>
      <c r="H391" s="69">
        <v>39.200000000000003</v>
      </c>
      <c r="I391" s="69">
        <v>15.5</v>
      </c>
      <c r="J391" s="69">
        <v>33.299999999999997</v>
      </c>
      <c r="K391" s="69">
        <v>71.7</v>
      </c>
      <c r="L391" s="69">
        <v>6.68</v>
      </c>
      <c r="M391" s="69">
        <v>3740</v>
      </c>
      <c r="N391" s="69">
        <v>1.6</v>
      </c>
      <c r="O391" s="69">
        <v>314</v>
      </c>
      <c r="P391" s="69">
        <v>1520</v>
      </c>
      <c r="Q391" s="69">
        <v>521</v>
      </c>
      <c r="R391" s="69">
        <v>126.5</v>
      </c>
      <c r="S391" s="69">
        <v>7.77</v>
      </c>
      <c r="T391" s="69">
        <v>2.08</v>
      </c>
      <c r="U391" s="69">
        <v>164</v>
      </c>
      <c r="V391" s="69">
        <v>11.7</v>
      </c>
      <c r="W391" s="68">
        <f t="shared" si="102"/>
        <v>6928.1759999999995</v>
      </c>
      <c r="X391" s="68">
        <f t="shared" si="103"/>
        <v>44.989840000000001</v>
      </c>
      <c r="Y391" s="68">
        <f t="shared" si="104"/>
        <v>17.724249999999998</v>
      </c>
      <c r="Z391" s="68">
        <f t="shared" si="105"/>
        <v>38.558069999999994</v>
      </c>
      <c r="AA391" s="68">
        <f t="shared" si="106"/>
        <v>82.641420000000011</v>
      </c>
      <c r="AB391" s="68">
        <f t="shared" si="107"/>
        <v>7.6519399999999997</v>
      </c>
      <c r="AC391" s="68">
        <f t="shared" si="108"/>
        <v>4386.2719999999999</v>
      </c>
      <c r="AD391" s="68">
        <f t="shared" si="109"/>
        <v>1.8193600000000001</v>
      </c>
      <c r="AE391" s="68">
        <f t="shared" si="110"/>
        <v>1772.9280000000001</v>
      </c>
      <c r="AF391" s="68">
        <f t="shared" si="111"/>
        <v>629.47219999999993</v>
      </c>
      <c r="AG391" s="68">
        <f t="shared" si="112"/>
        <v>146.68940000000001</v>
      </c>
      <c r="AH391" s="68">
        <f t="shared" si="113"/>
        <v>9.139073999999999</v>
      </c>
      <c r="AI391" s="68">
        <f t="shared" si="114"/>
        <v>2.3755679999999999</v>
      </c>
      <c r="AJ391" s="68">
        <f t="shared" si="115"/>
        <v>208.2636</v>
      </c>
      <c r="AK391" s="68">
        <f t="shared" si="116"/>
        <v>13.322789999999999</v>
      </c>
      <c r="AL391" s="85">
        <f t="shared" si="117"/>
        <v>449.17700000000002</v>
      </c>
      <c r="AM391" s="86">
        <f t="shared" si="118"/>
        <v>14290.023512</v>
      </c>
    </row>
    <row r="392" spans="1:39" x14ac:dyDescent="0.2">
      <c r="A392" s="65" t="s">
        <v>459</v>
      </c>
      <c r="B392" s="66">
        <v>94</v>
      </c>
      <c r="C392" s="66">
        <v>95</v>
      </c>
      <c r="D392" s="67" t="s">
        <v>567</v>
      </c>
      <c r="E392" s="67" t="s">
        <v>77</v>
      </c>
      <c r="F392" s="68">
        <v>990052</v>
      </c>
      <c r="G392" s="69">
        <v>4610</v>
      </c>
      <c r="H392" s="69">
        <v>47.6</v>
      </c>
      <c r="I392" s="69">
        <v>17.7</v>
      </c>
      <c r="J392" s="69">
        <v>35.1</v>
      </c>
      <c r="K392" s="69">
        <v>80.900000000000006</v>
      </c>
      <c r="L392" s="69">
        <v>7.66</v>
      </c>
      <c r="M392" s="69">
        <v>2910</v>
      </c>
      <c r="N392" s="69">
        <v>1.39</v>
      </c>
      <c r="O392" s="69">
        <v>519</v>
      </c>
      <c r="P392" s="69">
        <v>1335</v>
      </c>
      <c r="Q392" s="69">
        <v>435</v>
      </c>
      <c r="R392" s="69">
        <v>132</v>
      </c>
      <c r="S392" s="69">
        <v>9.42</v>
      </c>
      <c r="T392" s="69">
        <v>2.04</v>
      </c>
      <c r="U392" s="69">
        <v>195</v>
      </c>
      <c r="V392" s="69">
        <v>11.15</v>
      </c>
      <c r="W392" s="68">
        <f t="shared" si="102"/>
        <v>5662.924</v>
      </c>
      <c r="X392" s="68">
        <f t="shared" si="103"/>
        <v>54.630519999999997</v>
      </c>
      <c r="Y392" s="68">
        <f t="shared" si="104"/>
        <v>20.239949999999997</v>
      </c>
      <c r="Z392" s="68">
        <f t="shared" si="105"/>
        <v>40.642290000000003</v>
      </c>
      <c r="AA392" s="68">
        <f t="shared" si="106"/>
        <v>93.245340000000013</v>
      </c>
      <c r="AB392" s="68">
        <f t="shared" si="107"/>
        <v>8.7745300000000004</v>
      </c>
      <c r="AC392" s="68">
        <f t="shared" si="108"/>
        <v>3412.8480000000004</v>
      </c>
      <c r="AD392" s="68">
        <f t="shared" si="109"/>
        <v>1.5805689999999999</v>
      </c>
      <c r="AE392" s="68">
        <f t="shared" si="110"/>
        <v>1557.1440000000002</v>
      </c>
      <c r="AF392" s="68">
        <f t="shared" si="111"/>
        <v>525.56700000000001</v>
      </c>
      <c r="AG392" s="68">
        <f t="shared" si="112"/>
        <v>153.06719999999999</v>
      </c>
      <c r="AH392" s="68">
        <f t="shared" si="113"/>
        <v>11.079803999999999</v>
      </c>
      <c r="AI392" s="68">
        <f t="shared" si="114"/>
        <v>2.3298839999999998</v>
      </c>
      <c r="AJ392" s="68">
        <f t="shared" si="115"/>
        <v>247.63050000000001</v>
      </c>
      <c r="AK392" s="68">
        <f t="shared" si="116"/>
        <v>12.696505</v>
      </c>
      <c r="AL392" s="85">
        <f t="shared" si="117"/>
        <v>742.42950000000008</v>
      </c>
      <c r="AM392" s="86">
        <f t="shared" si="118"/>
        <v>11804.400092</v>
      </c>
    </row>
    <row r="393" spans="1:39" x14ac:dyDescent="0.2">
      <c r="A393" s="65" t="s">
        <v>459</v>
      </c>
      <c r="B393" s="66">
        <v>95</v>
      </c>
      <c r="C393" s="66">
        <v>96</v>
      </c>
      <c r="D393" s="67" t="s">
        <v>568</v>
      </c>
      <c r="E393" s="67" t="s">
        <v>77</v>
      </c>
      <c r="F393" s="68">
        <v>990052</v>
      </c>
      <c r="G393" s="69">
        <v>2590</v>
      </c>
      <c r="H393" s="69">
        <v>45.8</v>
      </c>
      <c r="I393" s="69">
        <v>14.55</v>
      </c>
      <c r="J393" s="69">
        <v>26.8</v>
      </c>
      <c r="K393" s="69">
        <v>66.5</v>
      </c>
      <c r="L393" s="69">
        <v>6.8</v>
      </c>
      <c r="M393" s="69">
        <v>1515</v>
      </c>
      <c r="N393" s="69">
        <v>0.71</v>
      </c>
      <c r="O393" s="69">
        <v>866</v>
      </c>
      <c r="P393" s="69">
        <v>822</v>
      </c>
      <c r="Q393" s="69">
        <v>256</v>
      </c>
      <c r="R393" s="69">
        <v>91.4</v>
      </c>
      <c r="S393" s="69">
        <v>8.4</v>
      </c>
      <c r="T393" s="69">
        <v>1.54</v>
      </c>
      <c r="U393" s="69">
        <v>171.5</v>
      </c>
      <c r="V393" s="69">
        <v>6.14</v>
      </c>
      <c r="W393" s="68">
        <f t="shared" si="102"/>
        <v>3181.556</v>
      </c>
      <c r="X393" s="68">
        <f t="shared" si="103"/>
        <v>52.564659999999996</v>
      </c>
      <c r="Y393" s="68">
        <f t="shared" si="104"/>
        <v>16.637924999999999</v>
      </c>
      <c r="Z393" s="68">
        <f t="shared" si="105"/>
        <v>31.03172</v>
      </c>
      <c r="AA393" s="68">
        <f t="shared" si="106"/>
        <v>76.647900000000007</v>
      </c>
      <c r="AB393" s="68">
        <f t="shared" si="107"/>
        <v>7.7893999999999997</v>
      </c>
      <c r="AC393" s="68">
        <f t="shared" si="108"/>
        <v>1776.7920000000001</v>
      </c>
      <c r="AD393" s="68">
        <f t="shared" si="109"/>
        <v>0.80734099999999998</v>
      </c>
      <c r="AE393" s="68">
        <f t="shared" si="110"/>
        <v>958.78080000000011</v>
      </c>
      <c r="AF393" s="68">
        <f t="shared" si="111"/>
        <v>309.29919999999998</v>
      </c>
      <c r="AG393" s="68">
        <f t="shared" si="112"/>
        <v>105.98744000000001</v>
      </c>
      <c r="AH393" s="68">
        <f t="shared" si="113"/>
        <v>9.8800799999999995</v>
      </c>
      <c r="AI393" s="68">
        <f t="shared" si="114"/>
        <v>1.7588339999999998</v>
      </c>
      <c r="AJ393" s="68">
        <f t="shared" si="115"/>
        <v>217.78784999999999</v>
      </c>
      <c r="AK393" s="68">
        <f t="shared" si="116"/>
        <v>6.9916179999999999</v>
      </c>
      <c r="AL393" s="85">
        <f t="shared" si="117"/>
        <v>1238.8130000000001</v>
      </c>
      <c r="AM393" s="86">
        <f t="shared" si="118"/>
        <v>6754.3127680000007</v>
      </c>
    </row>
    <row r="394" spans="1:39" x14ac:dyDescent="0.2">
      <c r="A394" s="65" t="s">
        <v>459</v>
      </c>
      <c r="B394" s="66">
        <v>96</v>
      </c>
      <c r="C394" s="66">
        <v>97</v>
      </c>
      <c r="D394" s="67" t="s">
        <v>569</v>
      </c>
      <c r="E394" s="67" t="s">
        <v>77</v>
      </c>
      <c r="F394" s="68">
        <v>990052</v>
      </c>
      <c r="G394" s="69">
        <v>4020</v>
      </c>
      <c r="H394" s="69">
        <v>79.5</v>
      </c>
      <c r="I394" s="69">
        <v>27.4</v>
      </c>
      <c r="J394" s="69">
        <v>44.3</v>
      </c>
      <c r="K394" s="69">
        <v>109.5</v>
      </c>
      <c r="L394" s="69">
        <v>13</v>
      </c>
      <c r="M394" s="69">
        <v>2360</v>
      </c>
      <c r="N394" s="69">
        <v>1.39</v>
      </c>
      <c r="O394" s="69">
        <v>1535</v>
      </c>
      <c r="P394" s="69">
        <v>1270</v>
      </c>
      <c r="Q394" s="69">
        <v>398</v>
      </c>
      <c r="R394" s="69">
        <v>144.5</v>
      </c>
      <c r="S394" s="69">
        <v>14.75</v>
      </c>
      <c r="T394" s="69">
        <v>2.9</v>
      </c>
      <c r="U394" s="69">
        <v>323</v>
      </c>
      <c r="V394" s="69">
        <v>14.2</v>
      </c>
      <c r="W394" s="68">
        <f t="shared" si="102"/>
        <v>4938.1679999999997</v>
      </c>
      <c r="X394" s="68">
        <f t="shared" si="103"/>
        <v>91.242149999999995</v>
      </c>
      <c r="Y394" s="68">
        <f t="shared" si="104"/>
        <v>31.331899999999997</v>
      </c>
      <c r="Z394" s="68">
        <f t="shared" si="105"/>
        <v>51.294969999999992</v>
      </c>
      <c r="AA394" s="68">
        <f t="shared" si="106"/>
        <v>126.20970000000001</v>
      </c>
      <c r="AB394" s="68">
        <f t="shared" si="107"/>
        <v>14.891499999999999</v>
      </c>
      <c r="AC394" s="68">
        <f t="shared" si="108"/>
        <v>2767.808</v>
      </c>
      <c r="AD394" s="68">
        <f t="shared" si="109"/>
        <v>1.5805689999999999</v>
      </c>
      <c r="AE394" s="68">
        <f t="shared" si="110"/>
        <v>1481.3280000000002</v>
      </c>
      <c r="AF394" s="68">
        <f t="shared" si="111"/>
        <v>480.86359999999996</v>
      </c>
      <c r="AG394" s="68">
        <f t="shared" si="112"/>
        <v>167.56219999999999</v>
      </c>
      <c r="AH394" s="68">
        <f t="shared" si="113"/>
        <v>17.348949999999999</v>
      </c>
      <c r="AI394" s="68">
        <f t="shared" si="114"/>
        <v>3.3120899999999995</v>
      </c>
      <c r="AJ394" s="68">
        <f t="shared" si="115"/>
        <v>410.17770000000002</v>
      </c>
      <c r="AK394" s="68">
        <f t="shared" si="116"/>
        <v>16.169540000000001</v>
      </c>
      <c r="AL394" s="85">
        <f t="shared" si="117"/>
        <v>2195.8175000000001</v>
      </c>
      <c r="AM394" s="86">
        <f t="shared" si="118"/>
        <v>10599.288869</v>
      </c>
    </row>
    <row r="395" spans="1:39" x14ac:dyDescent="0.2">
      <c r="A395" s="65" t="s">
        <v>459</v>
      </c>
      <c r="B395" s="66">
        <v>97</v>
      </c>
      <c r="C395" s="66">
        <v>98</v>
      </c>
      <c r="D395" s="67" t="s">
        <v>570</v>
      </c>
      <c r="E395" s="67" t="s">
        <v>77</v>
      </c>
      <c r="F395" s="68">
        <v>990052</v>
      </c>
      <c r="G395" s="69">
        <v>3030</v>
      </c>
      <c r="H395" s="69">
        <v>33.700000000000003</v>
      </c>
      <c r="I395" s="69">
        <v>12.3</v>
      </c>
      <c r="J395" s="69">
        <v>24.2</v>
      </c>
      <c r="K395" s="69">
        <v>56.7</v>
      </c>
      <c r="L395" s="69">
        <v>5.29</v>
      </c>
      <c r="M395" s="69">
        <v>1920</v>
      </c>
      <c r="N395" s="69">
        <v>0.92</v>
      </c>
      <c r="O395" s="69">
        <v>509</v>
      </c>
      <c r="P395" s="69">
        <v>883</v>
      </c>
      <c r="Q395" s="69">
        <v>287</v>
      </c>
      <c r="R395" s="69">
        <v>88.5</v>
      </c>
      <c r="S395" s="69">
        <v>6.65</v>
      </c>
      <c r="T395" s="69">
        <v>1.46</v>
      </c>
      <c r="U395" s="69">
        <v>137.5</v>
      </c>
      <c r="V395" s="69">
        <v>7.8</v>
      </c>
      <c r="W395" s="68">
        <f t="shared" si="102"/>
        <v>3722.0519999999997</v>
      </c>
      <c r="X395" s="68">
        <f t="shared" si="103"/>
        <v>38.677489999999999</v>
      </c>
      <c r="Y395" s="68">
        <f t="shared" si="104"/>
        <v>14.065050000000001</v>
      </c>
      <c r="Z395" s="68">
        <f t="shared" si="105"/>
        <v>28.021179999999998</v>
      </c>
      <c r="AA395" s="68">
        <f t="shared" si="106"/>
        <v>65.352420000000009</v>
      </c>
      <c r="AB395" s="68">
        <f t="shared" si="107"/>
        <v>6.0596949999999996</v>
      </c>
      <c r="AC395" s="68">
        <f t="shared" si="108"/>
        <v>2251.7760000000003</v>
      </c>
      <c r="AD395" s="68">
        <f t="shared" si="109"/>
        <v>1.0461320000000001</v>
      </c>
      <c r="AE395" s="68">
        <f t="shared" si="110"/>
        <v>1029.9312</v>
      </c>
      <c r="AF395" s="68">
        <f t="shared" si="111"/>
        <v>346.7534</v>
      </c>
      <c r="AG395" s="68">
        <f t="shared" si="112"/>
        <v>102.6246</v>
      </c>
      <c r="AH395" s="68">
        <f t="shared" si="113"/>
        <v>7.8217299999999996</v>
      </c>
      <c r="AI395" s="68">
        <f t="shared" si="114"/>
        <v>1.6674659999999999</v>
      </c>
      <c r="AJ395" s="68">
        <f t="shared" si="115"/>
        <v>174.61125000000001</v>
      </c>
      <c r="AK395" s="68">
        <f t="shared" si="116"/>
        <v>8.8818599999999996</v>
      </c>
      <c r="AL395" s="85">
        <f t="shared" si="117"/>
        <v>728.12450000000001</v>
      </c>
      <c r="AM395" s="86">
        <f t="shared" si="118"/>
        <v>7799.3414730000004</v>
      </c>
    </row>
    <row r="396" spans="1:39" x14ac:dyDescent="0.2">
      <c r="A396" s="65" t="s">
        <v>459</v>
      </c>
      <c r="B396" s="66">
        <v>98</v>
      </c>
      <c r="C396" s="66">
        <v>99</v>
      </c>
      <c r="D396" s="67" t="s">
        <v>572</v>
      </c>
      <c r="E396" s="67" t="s">
        <v>77</v>
      </c>
      <c r="F396" s="68">
        <v>990052</v>
      </c>
      <c r="G396" s="69">
        <v>1745</v>
      </c>
      <c r="H396" s="69">
        <v>15</v>
      </c>
      <c r="I396" s="69">
        <v>6.73</v>
      </c>
      <c r="J396" s="69">
        <v>10.85</v>
      </c>
      <c r="K396" s="69">
        <v>24.9</v>
      </c>
      <c r="L396" s="69">
        <v>2.4300000000000002</v>
      </c>
      <c r="M396" s="69">
        <v>1080</v>
      </c>
      <c r="N396" s="69">
        <v>0.5</v>
      </c>
      <c r="O396" s="69">
        <v>423</v>
      </c>
      <c r="P396" s="69">
        <v>460</v>
      </c>
      <c r="Q396" s="69">
        <v>157.5</v>
      </c>
      <c r="R396" s="69">
        <v>40.5</v>
      </c>
      <c r="S396" s="69">
        <v>2.86</v>
      </c>
      <c r="T396" s="69">
        <v>0.76</v>
      </c>
      <c r="U396" s="69">
        <v>68</v>
      </c>
      <c r="V396" s="69">
        <v>4.5599999999999996</v>
      </c>
      <c r="W396" s="68">
        <f t="shared" si="102"/>
        <v>2143.558</v>
      </c>
      <c r="X396" s="68">
        <f t="shared" si="103"/>
        <v>17.215499999999999</v>
      </c>
      <c r="Y396" s="68">
        <f t="shared" si="104"/>
        <v>7.6957550000000001</v>
      </c>
      <c r="Z396" s="68">
        <f t="shared" si="105"/>
        <v>12.563215</v>
      </c>
      <c r="AA396" s="68">
        <f t="shared" si="106"/>
        <v>28.699739999999998</v>
      </c>
      <c r="AB396" s="68">
        <f t="shared" si="107"/>
        <v>2.7835650000000003</v>
      </c>
      <c r="AC396" s="68">
        <f t="shared" si="108"/>
        <v>1266.624</v>
      </c>
      <c r="AD396" s="68">
        <f t="shared" si="109"/>
        <v>0.56855</v>
      </c>
      <c r="AE396" s="68">
        <f t="shared" si="110"/>
        <v>536.5440000000001</v>
      </c>
      <c r="AF396" s="68">
        <f t="shared" si="111"/>
        <v>190.29149999999998</v>
      </c>
      <c r="AG396" s="68">
        <f t="shared" si="112"/>
        <v>46.963799999999999</v>
      </c>
      <c r="AH396" s="68">
        <f t="shared" si="113"/>
        <v>3.3639319999999997</v>
      </c>
      <c r="AI396" s="68">
        <f t="shared" si="114"/>
        <v>0.86799599999999988</v>
      </c>
      <c r="AJ396" s="68">
        <f t="shared" si="115"/>
        <v>86.353200000000001</v>
      </c>
      <c r="AK396" s="68">
        <f t="shared" si="116"/>
        <v>5.1924719999999995</v>
      </c>
      <c r="AL396" s="85">
        <f t="shared" si="117"/>
        <v>605.1015000000001</v>
      </c>
      <c r="AM396" s="86">
        <f t="shared" si="118"/>
        <v>4349.2852250000005</v>
      </c>
    </row>
    <row r="397" spans="1:39" x14ac:dyDescent="0.2">
      <c r="A397" s="65" t="s">
        <v>459</v>
      </c>
      <c r="B397" s="66">
        <v>99</v>
      </c>
      <c r="C397" s="66">
        <v>100</v>
      </c>
      <c r="D397" s="67" t="s">
        <v>573</v>
      </c>
      <c r="E397" s="67" t="s">
        <v>77</v>
      </c>
      <c r="F397" s="68">
        <v>990052</v>
      </c>
      <c r="G397" s="69">
        <v>2670</v>
      </c>
      <c r="H397" s="69">
        <v>14.25</v>
      </c>
      <c r="I397" s="69">
        <v>6.92</v>
      </c>
      <c r="J397" s="69">
        <v>12.3</v>
      </c>
      <c r="K397" s="69">
        <v>28.2</v>
      </c>
      <c r="L397" s="69">
        <v>2.5</v>
      </c>
      <c r="M397" s="69">
        <v>1690</v>
      </c>
      <c r="N397" s="69">
        <v>0.7</v>
      </c>
      <c r="O397" s="69">
        <v>1205</v>
      </c>
      <c r="P397" s="69">
        <v>692</v>
      </c>
      <c r="Q397" s="69">
        <v>246</v>
      </c>
      <c r="R397" s="69">
        <v>52.6</v>
      </c>
      <c r="S397" s="69">
        <v>3</v>
      </c>
      <c r="T397" s="69">
        <v>1.06</v>
      </c>
      <c r="U397" s="69">
        <v>69.599999999999994</v>
      </c>
      <c r="V397" s="69">
        <v>5.49</v>
      </c>
      <c r="W397" s="68">
        <f t="shared" si="102"/>
        <v>3279.828</v>
      </c>
      <c r="X397" s="68">
        <f t="shared" si="103"/>
        <v>16.354724999999998</v>
      </c>
      <c r="Y397" s="68">
        <f t="shared" si="104"/>
        <v>7.9130199999999995</v>
      </c>
      <c r="Z397" s="68">
        <f t="shared" si="105"/>
        <v>14.24217</v>
      </c>
      <c r="AA397" s="68">
        <f t="shared" si="106"/>
        <v>32.503320000000002</v>
      </c>
      <c r="AB397" s="68">
        <f t="shared" si="107"/>
        <v>2.86375</v>
      </c>
      <c r="AC397" s="68">
        <f t="shared" si="108"/>
        <v>1982.0320000000002</v>
      </c>
      <c r="AD397" s="68">
        <f t="shared" si="109"/>
        <v>0.79596999999999996</v>
      </c>
      <c r="AE397" s="68">
        <f t="shared" si="110"/>
        <v>807.14880000000005</v>
      </c>
      <c r="AF397" s="68">
        <f t="shared" si="111"/>
        <v>297.21719999999999</v>
      </c>
      <c r="AG397" s="68">
        <f t="shared" si="112"/>
        <v>60.994959999999999</v>
      </c>
      <c r="AH397" s="68">
        <f t="shared" si="113"/>
        <v>3.5286</v>
      </c>
      <c r="AI397" s="68">
        <f t="shared" si="114"/>
        <v>1.210626</v>
      </c>
      <c r="AJ397" s="68">
        <f t="shared" si="115"/>
        <v>88.385039999999989</v>
      </c>
      <c r="AK397" s="68">
        <f t="shared" si="116"/>
        <v>6.2514630000000002</v>
      </c>
      <c r="AL397" s="85">
        <f t="shared" si="117"/>
        <v>1723.7525000000001</v>
      </c>
      <c r="AM397" s="86">
        <f t="shared" si="118"/>
        <v>6601.2696439999991</v>
      </c>
    </row>
    <row r="398" spans="1:39" x14ac:dyDescent="0.2">
      <c r="A398" s="65" t="s">
        <v>459</v>
      </c>
      <c r="B398" s="66">
        <v>100</v>
      </c>
      <c r="C398" s="66">
        <v>101</v>
      </c>
      <c r="D398" s="67" t="s">
        <v>574</v>
      </c>
      <c r="E398" s="67" t="s">
        <v>77</v>
      </c>
      <c r="F398" s="68">
        <v>990052</v>
      </c>
      <c r="G398" s="69">
        <v>1980</v>
      </c>
      <c r="H398" s="69">
        <v>22.9</v>
      </c>
      <c r="I398" s="69">
        <v>8.76</v>
      </c>
      <c r="J398" s="69">
        <v>16.5</v>
      </c>
      <c r="K398" s="69">
        <v>39.1</v>
      </c>
      <c r="L398" s="69">
        <v>3.83</v>
      </c>
      <c r="M398" s="69">
        <v>1180</v>
      </c>
      <c r="N398" s="69">
        <v>0.57999999999999996</v>
      </c>
      <c r="O398" s="69">
        <v>567</v>
      </c>
      <c r="P398" s="69">
        <v>581</v>
      </c>
      <c r="Q398" s="69">
        <v>183.5</v>
      </c>
      <c r="R398" s="69">
        <v>62</v>
      </c>
      <c r="S398" s="69">
        <v>4.5</v>
      </c>
      <c r="T398" s="69">
        <v>1.02</v>
      </c>
      <c r="U398" s="69">
        <v>98.9</v>
      </c>
      <c r="V398" s="69">
        <v>5.0199999999999996</v>
      </c>
      <c r="W398" s="68">
        <f t="shared" si="102"/>
        <v>2432.232</v>
      </c>
      <c r="X398" s="68">
        <f t="shared" si="103"/>
        <v>26.282329999999998</v>
      </c>
      <c r="Y398" s="68">
        <f t="shared" si="104"/>
        <v>10.017059999999999</v>
      </c>
      <c r="Z398" s="68">
        <f t="shared" si="105"/>
        <v>19.105349999999998</v>
      </c>
      <c r="AA398" s="68">
        <f t="shared" si="106"/>
        <v>45.066660000000006</v>
      </c>
      <c r="AB398" s="68">
        <f t="shared" si="107"/>
        <v>4.3872650000000002</v>
      </c>
      <c r="AC398" s="68">
        <f t="shared" si="108"/>
        <v>1383.904</v>
      </c>
      <c r="AD398" s="68">
        <f t="shared" si="109"/>
        <v>0.65951799999999994</v>
      </c>
      <c r="AE398" s="68">
        <f t="shared" si="110"/>
        <v>677.67840000000001</v>
      </c>
      <c r="AF398" s="68">
        <f t="shared" si="111"/>
        <v>221.7047</v>
      </c>
      <c r="AG398" s="68">
        <f t="shared" si="112"/>
        <v>71.895200000000003</v>
      </c>
      <c r="AH398" s="68">
        <f t="shared" si="113"/>
        <v>5.2928999999999995</v>
      </c>
      <c r="AI398" s="68">
        <f t="shared" si="114"/>
        <v>1.1649419999999999</v>
      </c>
      <c r="AJ398" s="68">
        <f t="shared" si="115"/>
        <v>125.59311000000001</v>
      </c>
      <c r="AK398" s="68">
        <f t="shared" si="116"/>
        <v>5.7162739999999994</v>
      </c>
      <c r="AL398" s="85">
        <f t="shared" si="117"/>
        <v>811.09350000000006</v>
      </c>
      <c r="AM398" s="86">
        <f t="shared" si="118"/>
        <v>5030.6997090000004</v>
      </c>
    </row>
    <row r="399" spans="1:39" x14ac:dyDescent="0.2">
      <c r="A399" s="65" t="s">
        <v>459</v>
      </c>
      <c r="B399" s="66">
        <v>101</v>
      </c>
      <c r="C399" s="66">
        <v>102</v>
      </c>
      <c r="D399" s="67" t="s">
        <v>575</v>
      </c>
      <c r="E399" s="67" t="s">
        <v>77</v>
      </c>
      <c r="F399" s="68">
        <v>990052</v>
      </c>
      <c r="G399" s="69">
        <v>2500</v>
      </c>
      <c r="H399" s="69">
        <v>26.7</v>
      </c>
      <c r="I399" s="69">
        <v>10.4</v>
      </c>
      <c r="J399" s="69">
        <v>20.3</v>
      </c>
      <c r="K399" s="69">
        <v>48.1</v>
      </c>
      <c r="L399" s="69">
        <v>4.41</v>
      </c>
      <c r="M399" s="69">
        <v>1645</v>
      </c>
      <c r="N399" s="69">
        <v>0.68</v>
      </c>
      <c r="O399" s="69">
        <v>441</v>
      </c>
      <c r="P399" s="69">
        <v>723</v>
      </c>
      <c r="Q399" s="69">
        <v>230</v>
      </c>
      <c r="R399" s="69">
        <v>77</v>
      </c>
      <c r="S399" s="69">
        <v>5.64</v>
      </c>
      <c r="T399" s="69">
        <v>1.25</v>
      </c>
      <c r="U399" s="69">
        <v>117.5</v>
      </c>
      <c r="V399" s="69">
        <v>6.83</v>
      </c>
      <c r="W399" s="68">
        <f t="shared" si="102"/>
        <v>3071</v>
      </c>
      <c r="X399" s="68">
        <f t="shared" si="103"/>
        <v>30.643589999999996</v>
      </c>
      <c r="Y399" s="68">
        <f t="shared" si="104"/>
        <v>11.8924</v>
      </c>
      <c r="Z399" s="68">
        <f t="shared" si="105"/>
        <v>23.505369999999999</v>
      </c>
      <c r="AA399" s="68">
        <f t="shared" si="106"/>
        <v>55.440060000000003</v>
      </c>
      <c r="AB399" s="68">
        <f t="shared" si="107"/>
        <v>5.0516550000000002</v>
      </c>
      <c r="AC399" s="68">
        <f t="shared" si="108"/>
        <v>1929.2560000000001</v>
      </c>
      <c r="AD399" s="68">
        <f t="shared" si="109"/>
        <v>0.77322800000000003</v>
      </c>
      <c r="AE399" s="68">
        <f t="shared" si="110"/>
        <v>843.30720000000008</v>
      </c>
      <c r="AF399" s="68">
        <f t="shared" si="111"/>
        <v>277.88599999999997</v>
      </c>
      <c r="AG399" s="68">
        <f t="shared" si="112"/>
        <v>89.289199999999994</v>
      </c>
      <c r="AH399" s="68">
        <f t="shared" si="113"/>
        <v>6.633767999999999</v>
      </c>
      <c r="AI399" s="68">
        <f t="shared" si="114"/>
        <v>1.4276249999999999</v>
      </c>
      <c r="AJ399" s="68">
        <f t="shared" si="115"/>
        <v>149.21325000000002</v>
      </c>
      <c r="AK399" s="68">
        <f t="shared" si="116"/>
        <v>7.7773210000000006</v>
      </c>
      <c r="AL399" s="85">
        <f t="shared" si="117"/>
        <v>630.85050000000001</v>
      </c>
      <c r="AM399" s="86">
        <f t="shared" si="118"/>
        <v>6503.0966669999998</v>
      </c>
    </row>
    <row r="400" spans="1:39" x14ac:dyDescent="0.2">
      <c r="A400" s="65" t="s">
        <v>459</v>
      </c>
      <c r="B400" s="66">
        <v>102</v>
      </c>
      <c r="C400" s="66">
        <v>103</v>
      </c>
      <c r="D400" s="67" t="s">
        <v>576</v>
      </c>
      <c r="E400" s="67" t="s">
        <v>77</v>
      </c>
      <c r="F400" s="68">
        <v>990052</v>
      </c>
      <c r="G400" s="69">
        <v>3200</v>
      </c>
      <c r="H400" s="69">
        <v>26.6</v>
      </c>
      <c r="I400" s="69">
        <v>9.64</v>
      </c>
      <c r="J400" s="69">
        <v>19.8</v>
      </c>
      <c r="K400" s="69">
        <v>44.6</v>
      </c>
      <c r="L400" s="69">
        <v>4.4400000000000004</v>
      </c>
      <c r="M400" s="69">
        <v>2110</v>
      </c>
      <c r="N400" s="69">
        <v>0.53</v>
      </c>
      <c r="O400" s="69">
        <v>665</v>
      </c>
      <c r="P400" s="69">
        <v>850</v>
      </c>
      <c r="Q400" s="69">
        <v>293</v>
      </c>
      <c r="R400" s="69">
        <v>74.599999999999994</v>
      </c>
      <c r="S400" s="69">
        <v>5.1100000000000003</v>
      </c>
      <c r="T400" s="69">
        <v>1.1499999999999999</v>
      </c>
      <c r="U400" s="69">
        <v>111</v>
      </c>
      <c r="V400" s="69">
        <v>5.49</v>
      </c>
      <c r="W400" s="68">
        <f t="shared" si="102"/>
        <v>3930.8799999999997</v>
      </c>
      <c r="X400" s="68">
        <f t="shared" si="103"/>
        <v>30.52882</v>
      </c>
      <c r="Y400" s="68">
        <f t="shared" si="104"/>
        <v>11.023340000000001</v>
      </c>
      <c r="Z400" s="68">
        <f t="shared" si="105"/>
        <v>22.92642</v>
      </c>
      <c r="AA400" s="68">
        <f t="shared" si="106"/>
        <v>51.405960000000007</v>
      </c>
      <c r="AB400" s="68">
        <f t="shared" si="107"/>
        <v>5.0860200000000004</v>
      </c>
      <c r="AC400" s="68">
        <f t="shared" si="108"/>
        <v>2474.6080000000002</v>
      </c>
      <c r="AD400" s="68">
        <f t="shared" si="109"/>
        <v>0.60266300000000006</v>
      </c>
      <c r="AE400" s="68">
        <f t="shared" si="110"/>
        <v>991.44</v>
      </c>
      <c r="AF400" s="68">
        <f t="shared" si="111"/>
        <v>354.00259999999997</v>
      </c>
      <c r="AG400" s="68">
        <f t="shared" si="112"/>
        <v>86.506159999999994</v>
      </c>
      <c r="AH400" s="68">
        <f t="shared" si="113"/>
        <v>6.0103819999999999</v>
      </c>
      <c r="AI400" s="68">
        <f t="shared" si="114"/>
        <v>1.3134149999999998</v>
      </c>
      <c r="AJ400" s="68">
        <f t="shared" si="115"/>
        <v>140.9589</v>
      </c>
      <c r="AK400" s="68">
        <f t="shared" si="116"/>
        <v>6.2514630000000002</v>
      </c>
      <c r="AL400" s="85">
        <f t="shared" si="117"/>
        <v>951.28250000000003</v>
      </c>
      <c r="AM400" s="86">
        <f t="shared" si="118"/>
        <v>8113.5441429999983</v>
      </c>
    </row>
    <row r="401" spans="1:39" x14ac:dyDescent="0.2">
      <c r="A401" s="65" t="s">
        <v>459</v>
      </c>
      <c r="B401" s="66">
        <v>103</v>
      </c>
      <c r="C401" s="66">
        <v>104</v>
      </c>
      <c r="D401" s="67" t="s">
        <v>577</v>
      </c>
      <c r="E401" s="67" t="s">
        <v>77</v>
      </c>
      <c r="F401" s="68">
        <v>990052</v>
      </c>
      <c r="G401" s="69">
        <v>3470</v>
      </c>
      <c r="H401" s="69">
        <v>38.4</v>
      </c>
      <c r="I401" s="69">
        <v>14.55</v>
      </c>
      <c r="J401" s="69">
        <v>25.1</v>
      </c>
      <c r="K401" s="69">
        <v>58.5</v>
      </c>
      <c r="L401" s="69">
        <v>6.38</v>
      </c>
      <c r="M401" s="69">
        <v>2060</v>
      </c>
      <c r="N401" s="69">
        <v>0.85</v>
      </c>
      <c r="O401" s="69">
        <v>1105</v>
      </c>
      <c r="P401" s="69">
        <v>943</v>
      </c>
      <c r="Q401" s="69">
        <v>315</v>
      </c>
      <c r="R401" s="69">
        <v>88.4</v>
      </c>
      <c r="S401" s="69">
        <v>6.78</v>
      </c>
      <c r="T401" s="69">
        <v>1.66</v>
      </c>
      <c r="U401" s="69">
        <v>165</v>
      </c>
      <c r="V401" s="69">
        <v>8.06</v>
      </c>
      <c r="W401" s="68">
        <f t="shared" si="102"/>
        <v>4262.5479999999998</v>
      </c>
      <c r="X401" s="68">
        <f t="shared" si="103"/>
        <v>44.071679999999994</v>
      </c>
      <c r="Y401" s="68">
        <f t="shared" si="104"/>
        <v>16.637924999999999</v>
      </c>
      <c r="Z401" s="68">
        <f t="shared" si="105"/>
        <v>29.063289999999999</v>
      </c>
      <c r="AA401" s="68">
        <f t="shared" si="106"/>
        <v>67.42710000000001</v>
      </c>
      <c r="AB401" s="68">
        <f t="shared" si="107"/>
        <v>7.3082899999999995</v>
      </c>
      <c r="AC401" s="68">
        <f t="shared" si="108"/>
        <v>2415.9680000000003</v>
      </c>
      <c r="AD401" s="68">
        <f t="shared" si="109"/>
        <v>0.96653499999999992</v>
      </c>
      <c r="AE401" s="68">
        <f t="shared" si="110"/>
        <v>1099.9152000000001</v>
      </c>
      <c r="AF401" s="68">
        <f t="shared" si="111"/>
        <v>380.58299999999997</v>
      </c>
      <c r="AG401" s="68">
        <f t="shared" si="112"/>
        <v>102.50864</v>
      </c>
      <c r="AH401" s="68">
        <f t="shared" si="113"/>
        <v>7.9746359999999994</v>
      </c>
      <c r="AI401" s="68">
        <f t="shared" si="114"/>
        <v>1.8958859999999997</v>
      </c>
      <c r="AJ401" s="68">
        <f t="shared" si="115"/>
        <v>209.5335</v>
      </c>
      <c r="AK401" s="68">
        <f t="shared" si="116"/>
        <v>9.1779220000000006</v>
      </c>
      <c r="AL401" s="85">
        <f t="shared" si="117"/>
        <v>1580.7025000000001</v>
      </c>
      <c r="AM401" s="86">
        <f t="shared" si="118"/>
        <v>8655.5796040000005</v>
      </c>
    </row>
    <row r="402" spans="1:39" x14ac:dyDescent="0.2">
      <c r="A402" s="65" t="s">
        <v>459</v>
      </c>
      <c r="B402" s="66">
        <v>104</v>
      </c>
      <c r="C402" s="66">
        <v>105</v>
      </c>
      <c r="D402" s="67" t="s">
        <v>578</v>
      </c>
      <c r="E402" s="67" t="s">
        <v>77</v>
      </c>
      <c r="F402" s="68">
        <v>990052</v>
      </c>
      <c r="G402" s="69">
        <v>4210</v>
      </c>
      <c r="H402" s="69">
        <v>49.4</v>
      </c>
      <c r="I402" s="69">
        <v>19.55</v>
      </c>
      <c r="J402" s="69">
        <v>35.9</v>
      </c>
      <c r="K402" s="69">
        <v>83.1</v>
      </c>
      <c r="L402" s="69">
        <v>8.2899999999999991</v>
      </c>
      <c r="M402" s="69">
        <v>2520</v>
      </c>
      <c r="N402" s="69">
        <v>1.6</v>
      </c>
      <c r="O402" s="69">
        <v>604</v>
      </c>
      <c r="P402" s="69">
        <v>1250</v>
      </c>
      <c r="Q402" s="69">
        <v>405</v>
      </c>
      <c r="R402" s="69">
        <v>127</v>
      </c>
      <c r="S402" s="69">
        <v>9.77</v>
      </c>
      <c r="T402" s="69">
        <v>2.36</v>
      </c>
      <c r="U402" s="69">
        <v>218</v>
      </c>
      <c r="V402" s="69">
        <v>12.95</v>
      </c>
      <c r="W402" s="68">
        <f t="shared" si="102"/>
        <v>5171.5639999999994</v>
      </c>
      <c r="X402" s="68">
        <f t="shared" si="103"/>
        <v>56.696379999999998</v>
      </c>
      <c r="Y402" s="68">
        <f t="shared" si="104"/>
        <v>22.355425</v>
      </c>
      <c r="Z402" s="68">
        <f t="shared" si="105"/>
        <v>41.568609999999993</v>
      </c>
      <c r="AA402" s="68">
        <f t="shared" si="106"/>
        <v>95.781059999999997</v>
      </c>
      <c r="AB402" s="68">
        <f t="shared" si="107"/>
        <v>9.4961949999999984</v>
      </c>
      <c r="AC402" s="68">
        <f t="shared" si="108"/>
        <v>2955.4560000000001</v>
      </c>
      <c r="AD402" s="68">
        <f t="shared" si="109"/>
        <v>1.8193600000000001</v>
      </c>
      <c r="AE402" s="68">
        <f t="shared" si="110"/>
        <v>1458.0000000000002</v>
      </c>
      <c r="AF402" s="68">
        <f t="shared" si="111"/>
        <v>489.32099999999997</v>
      </c>
      <c r="AG402" s="68">
        <f t="shared" si="112"/>
        <v>147.26919999999998</v>
      </c>
      <c r="AH402" s="68">
        <f t="shared" si="113"/>
        <v>11.491473999999998</v>
      </c>
      <c r="AI402" s="68">
        <f t="shared" si="114"/>
        <v>2.6953559999999994</v>
      </c>
      <c r="AJ402" s="68">
        <f t="shared" si="115"/>
        <v>276.83820000000003</v>
      </c>
      <c r="AK402" s="68">
        <f t="shared" si="116"/>
        <v>14.746165</v>
      </c>
      <c r="AL402" s="85">
        <f t="shared" si="117"/>
        <v>864.02200000000005</v>
      </c>
      <c r="AM402" s="86">
        <f t="shared" si="118"/>
        <v>10755.098425</v>
      </c>
    </row>
    <row r="403" spans="1:39" x14ac:dyDescent="0.2">
      <c r="A403" s="65" t="s">
        <v>459</v>
      </c>
      <c r="B403" s="66">
        <v>105</v>
      </c>
      <c r="C403" s="66">
        <v>106</v>
      </c>
      <c r="D403" s="67" t="s">
        <v>579</v>
      </c>
      <c r="E403" s="67" t="s">
        <v>77</v>
      </c>
      <c r="F403" s="68">
        <v>990052</v>
      </c>
      <c r="G403" s="69">
        <v>2690</v>
      </c>
      <c r="H403" s="69">
        <v>23.4</v>
      </c>
      <c r="I403" s="69">
        <v>9.0299999999999994</v>
      </c>
      <c r="J403" s="69">
        <v>18.55</v>
      </c>
      <c r="K403" s="69">
        <v>40</v>
      </c>
      <c r="L403" s="69">
        <v>3.76</v>
      </c>
      <c r="M403" s="69">
        <v>1590</v>
      </c>
      <c r="N403" s="69">
        <v>0.79</v>
      </c>
      <c r="O403" s="69">
        <v>1605</v>
      </c>
      <c r="P403" s="69">
        <v>797</v>
      </c>
      <c r="Q403" s="69">
        <v>260</v>
      </c>
      <c r="R403" s="69">
        <v>70.7</v>
      </c>
      <c r="S403" s="69">
        <v>4.55</v>
      </c>
      <c r="T403" s="69">
        <v>1.1299999999999999</v>
      </c>
      <c r="U403" s="69">
        <v>104</v>
      </c>
      <c r="V403" s="69">
        <v>5.45</v>
      </c>
      <c r="W403" s="68">
        <f t="shared" si="102"/>
        <v>3304.3959999999997</v>
      </c>
      <c r="X403" s="68">
        <f t="shared" si="103"/>
        <v>26.856179999999998</v>
      </c>
      <c r="Y403" s="68">
        <f t="shared" si="104"/>
        <v>10.325804999999999</v>
      </c>
      <c r="Z403" s="68">
        <f t="shared" si="105"/>
        <v>21.479044999999999</v>
      </c>
      <c r="AA403" s="68">
        <f t="shared" si="106"/>
        <v>46.103999999999999</v>
      </c>
      <c r="AB403" s="68">
        <f t="shared" si="107"/>
        <v>4.30708</v>
      </c>
      <c r="AC403" s="68">
        <f t="shared" si="108"/>
        <v>1864.7520000000002</v>
      </c>
      <c r="AD403" s="68">
        <f t="shared" si="109"/>
        <v>0.89830900000000002</v>
      </c>
      <c r="AE403" s="68">
        <f t="shared" si="110"/>
        <v>929.62080000000003</v>
      </c>
      <c r="AF403" s="68">
        <f t="shared" si="111"/>
        <v>314.13200000000001</v>
      </c>
      <c r="AG403" s="68">
        <f t="shared" si="112"/>
        <v>81.983720000000005</v>
      </c>
      <c r="AH403" s="68">
        <f t="shared" si="113"/>
        <v>5.3517099999999997</v>
      </c>
      <c r="AI403" s="68">
        <f t="shared" si="114"/>
        <v>1.2905729999999997</v>
      </c>
      <c r="AJ403" s="68">
        <f t="shared" si="115"/>
        <v>132.06960000000001</v>
      </c>
      <c r="AK403" s="68">
        <f t="shared" si="116"/>
        <v>6.2059150000000001</v>
      </c>
      <c r="AL403" s="85">
        <f t="shared" si="117"/>
        <v>2295.9525000000003</v>
      </c>
      <c r="AM403" s="86">
        <f t="shared" si="118"/>
        <v>6749.7727369999993</v>
      </c>
    </row>
    <row r="404" spans="1:39" x14ac:dyDescent="0.2">
      <c r="A404" s="65" t="s">
        <v>459</v>
      </c>
      <c r="B404" s="66">
        <v>106</v>
      </c>
      <c r="C404" s="66">
        <v>107</v>
      </c>
      <c r="D404" s="67" t="s">
        <v>581</v>
      </c>
      <c r="E404" s="67" t="s">
        <v>77</v>
      </c>
      <c r="F404" s="68">
        <v>990052</v>
      </c>
      <c r="G404" s="69">
        <v>3000</v>
      </c>
      <c r="H404" s="69">
        <v>51.1</v>
      </c>
      <c r="I404" s="69">
        <v>18.399999999999999</v>
      </c>
      <c r="J404" s="69">
        <v>33.1</v>
      </c>
      <c r="K404" s="69">
        <v>80.099999999999994</v>
      </c>
      <c r="L404" s="69">
        <v>8.39</v>
      </c>
      <c r="M404" s="69">
        <v>1675</v>
      </c>
      <c r="N404" s="69">
        <v>1.05</v>
      </c>
      <c r="O404" s="69">
        <v>815</v>
      </c>
      <c r="P404" s="69">
        <v>995</v>
      </c>
      <c r="Q404" s="69">
        <v>300</v>
      </c>
      <c r="R404" s="69">
        <v>111</v>
      </c>
      <c r="S404" s="69">
        <v>9.8699999999999992</v>
      </c>
      <c r="T404" s="69">
        <v>2</v>
      </c>
      <c r="U404" s="69">
        <v>226</v>
      </c>
      <c r="V404" s="69">
        <v>9.86</v>
      </c>
      <c r="W404" s="68">
        <f t="shared" si="102"/>
        <v>3685.2</v>
      </c>
      <c r="X404" s="68">
        <f t="shared" si="103"/>
        <v>58.647469999999998</v>
      </c>
      <c r="Y404" s="68">
        <f t="shared" si="104"/>
        <v>21.040399999999998</v>
      </c>
      <c r="Z404" s="68">
        <f t="shared" si="105"/>
        <v>38.32649</v>
      </c>
      <c r="AA404" s="68">
        <f t="shared" si="106"/>
        <v>92.323260000000005</v>
      </c>
      <c r="AB404" s="68">
        <f t="shared" si="107"/>
        <v>9.6107449999999996</v>
      </c>
      <c r="AC404" s="68">
        <f t="shared" si="108"/>
        <v>1964.44</v>
      </c>
      <c r="AD404" s="68">
        <f t="shared" si="109"/>
        <v>1.1939550000000001</v>
      </c>
      <c r="AE404" s="68">
        <f t="shared" si="110"/>
        <v>1160.5680000000002</v>
      </c>
      <c r="AF404" s="68">
        <f t="shared" si="111"/>
        <v>362.46</v>
      </c>
      <c r="AG404" s="68">
        <f t="shared" si="112"/>
        <v>128.71559999999999</v>
      </c>
      <c r="AH404" s="68">
        <f t="shared" si="113"/>
        <v>11.609093999999999</v>
      </c>
      <c r="AI404" s="68">
        <f t="shared" si="114"/>
        <v>2.2841999999999998</v>
      </c>
      <c r="AJ404" s="68">
        <f t="shared" si="115"/>
        <v>286.99740000000003</v>
      </c>
      <c r="AK404" s="68">
        <f t="shared" si="116"/>
        <v>11.227582</v>
      </c>
      <c r="AL404" s="85">
        <f t="shared" si="117"/>
        <v>1165.8575000000001</v>
      </c>
      <c r="AM404" s="86">
        <f t="shared" si="118"/>
        <v>7834.6441960000011</v>
      </c>
    </row>
    <row r="405" spans="1:39" x14ac:dyDescent="0.2">
      <c r="A405" s="65" t="s">
        <v>459</v>
      </c>
      <c r="B405" s="66">
        <v>107</v>
      </c>
      <c r="C405" s="66">
        <v>108</v>
      </c>
      <c r="D405" s="67" t="s">
        <v>582</v>
      </c>
      <c r="E405" s="67" t="s">
        <v>77</v>
      </c>
      <c r="F405" s="68">
        <v>990053</v>
      </c>
      <c r="G405" s="69">
        <v>3020</v>
      </c>
      <c r="H405" s="69">
        <v>32.6</v>
      </c>
      <c r="I405" s="69">
        <v>12.75</v>
      </c>
      <c r="J405" s="69">
        <v>24.7</v>
      </c>
      <c r="K405" s="69">
        <v>55.3</v>
      </c>
      <c r="L405" s="69">
        <v>5.12</v>
      </c>
      <c r="M405" s="69">
        <v>1725</v>
      </c>
      <c r="N405" s="69">
        <v>1.22</v>
      </c>
      <c r="O405" s="69">
        <v>701</v>
      </c>
      <c r="P405" s="69">
        <v>964</v>
      </c>
      <c r="Q405" s="69">
        <v>303</v>
      </c>
      <c r="R405" s="69">
        <v>92.6</v>
      </c>
      <c r="S405" s="69">
        <v>6.46</v>
      </c>
      <c r="T405" s="69">
        <v>1.87</v>
      </c>
      <c r="U405" s="69">
        <v>140.5</v>
      </c>
      <c r="V405" s="69">
        <v>9.0399999999999991</v>
      </c>
      <c r="W405" s="68">
        <f t="shared" si="102"/>
        <v>3709.768</v>
      </c>
      <c r="X405" s="68">
        <f t="shared" si="103"/>
        <v>37.415019999999998</v>
      </c>
      <c r="Y405" s="68">
        <f t="shared" si="104"/>
        <v>14.579625</v>
      </c>
      <c r="Z405" s="68">
        <f t="shared" si="105"/>
        <v>28.600129999999996</v>
      </c>
      <c r="AA405" s="68">
        <f t="shared" si="106"/>
        <v>63.738779999999998</v>
      </c>
      <c r="AB405" s="68">
        <f t="shared" si="107"/>
        <v>5.86496</v>
      </c>
      <c r="AC405" s="68">
        <f t="shared" si="108"/>
        <v>2023.0800000000002</v>
      </c>
      <c r="AD405" s="68">
        <f t="shared" si="109"/>
        <v>1.387262</v>
      </c>
      <c r="AE405" s="68">
        <f t="shared" si="110"/>
        <v>1124.4096000000002</v>
      </c>
      <c r="AF405" s="68">
        <f t="shared" si="111"/>
        <v>366.08459999999997</v>
      </c>
      <c r="AG405" s="68">
        <f t="shared" si="112"/>
        <v>107.37895999999999</v>
      </c>
      <c r="AH405" s="68">
        <f t="shared" si="113"/>
        <v>7.5982519999999996</v>
      </c>
      <c r="AI405" s="68">
        <f t="shared" si="114"/>
        <v>2.1357269999999997</v>
      </c>
      <c r="AJ405" s="68">
        <f t="shared" si="115"/>
        <v>178.42095</v>
      </c>
      <c r="AK405" s="68">
        <f t="shared" si="116"/>
        <v>10.293847999999999</v>
      </c>
      <c r="AL405" s="85">
        <f t="shared" si="117"/>
        <v>1002.7805000000001</v>
      </c>
      <c r="AM405" s="86">
        <f t="shared" si="118"/>
        <v>7680.7557139999999</v>
      </c>
    </row>
    <row r="406" spans="1:39" x14ac:dyDescent="0.2">
      <c r="A406" s="65" t="s">
        <v>459</v>
      </c>
      <c r="B406" s="66">
        <v>108</v>
      </c>
      <c r="C406" s="66">
        <v>109</v>
      </c>
      <c r="D406" s="67" t="s">
        <v>584</v>
      </c>
      <c r="E406" s="67" t="s">
        <v>77</v>
      </c>
      <c r="F406" s="68">
        <v>990053</v>
      </c>
      <c r="G406" s="69">
        <v>1790</v>
      </c>
      <c r="H406" s="69">
        <v>31.6</v>
      </c>
      <c r="I406" s="69">
        <v>11.55</v>
      </c>
      <c r="J406" s="69">
        <v>20.2</v>
      </c>
      <c r="K406" s="69">
        <v>49.8</v>
      </c>
      <c r="L406" s="69">
        <v>4.87</v>
      </c>
      <c r="M406" s="69">
        <v>994</v>
      </c>
      <c r="N406" s="69">
        <v>0.72</v>
      </c>
      <c r="O406" s="69">
        <v>960</v>
      </c>
      <c r="P406" s="69">
        <v>624</v>
      </c>
      <c r="Q406" s="69">
        <v>183.5</v>
      </c>
      <c r="R406" s="69">
        <v>70.7</v>
      </c>
      <c r="S406" s="69">
        <v>6.15</v>
      </c>
      <c r="T406" s="69">
        <v>1.36</v>
      </c>
      <c r="U406" s="69">
        <v>129</v>
      </c>
      <c r="V406" s="69">
        <v>7.04</v>
      </c>
      <c r="W406" s="68">
        <f t="shared" si="102"/>
        <v>2198.8359999999998</v>
      </c>
      <c r="X406" s="68">
        <f t="shared" si="103"/>
        <v>36.267319999999998</v>
      </c>
      <c r="Y406" s="68">
        <f t="shared" si="104"/>
        <v>13.207425000000001</v>
      </c>
      <c r="Z406" s="68">
        <f t="shared" si="105"/>
        <v>23.389579999999999</v>
      </c>
      <c r="AA406" s="68">
        <f t="shared" si="106"/>
        <v>57.399479999999997</v>
      </c>
      <c r="AB406" s="68">
        <f t="shared" si="107"/>
        <v>5.5785850000000003</v>
      </c>
      <c r="AC406" s="68">
        <f t="shared" si="108"/>
        <v>1165.7632000000001</v>
      </c>
      <c r="AD406" s="68">
        <f t="shared" si="109"/>
        <v>0.818712</v>
      </c>
      <c r="AE406" s="68">
        <f t="shared" si="110"/>
        <v>727.83360000000005</v>
      </c>
      <c r="AF406" s="68">
        <f t="shared" si="111"/>
        <v>221.7047</v>
      </c>
      <c r="AG406" s="68">
        <f t="shared" si="112"/>
        <v>81.983720000000005</v>
      </c>
      <c r="AH406" s="68">
        <f t="shared" si="113"/>
        <v>7.2336299999999998</v>
      </c>
      <c r="AI406" s="68">
        <f t="shared" si="114"/>
        <v>1.553256</v>
      </c>
      <c r="AJ406" s="68">
        <f t="shared" si="115"/>
        <v>163.81710000000001</v>
      </c>
      <c r="AK406" s="68">
        <f t="shared" si="116"/>
        <v>8.0164480000000005</v>
      </c>
      <c r="AL406" s="85">
        <f t="shared" si="117"/>
        <v>1373.2800000000002</v>
      </c>
      <c r="AM406" s="86">
        <f t="shared" si="118"/>
        <v>4713.4027560000013</v>
      </c>
    </row>
    <row r="407" spans="1:39" x14ac:dyDescent="0.2">
      <c r="A407" s="65" t="s">
        <v>459</v>
      </c>
      <c r="B407" s="66">
        <v>109</v>
      </c>
      <c r="C407" s="66">
        <v>110</v>
      </c>
      <c r="D407" s="67" t="s">
        <v>585</v>
      </c>
      <c r="E407" s="67" t="s">
        <v>77</v>
      </c>
      <c r="F407" s="68">
        <v>990053</v>
      </c>
      <c r="G407" s="69">
        <v>1400</v>
      </c>
      <c r="H407" s="69">
        <v>16.7</v>
      </c>
      <c r="I407" s="69">
        <v>5.73</v>
      </c>
      <c r="J407" s="69">
        <v>13.8</v>
      </c>
      <c r="K407" s="69">
        <v>31</v>
      </c>
      <c r="L407" s="69">
        <v>2.48</v>
      </c>
      <c r="M407" s="69">
        <v>688</v>
      </c>
      <c r="N407" s="69">
        <v>0.35</v>
      </c>
      <c r="O407" s="69">
        <v>1030</v>
      </c>
      <c r="P407" s="69">
        <v>484</v>
      </c>
      <c r="Q407" s="69">
        <v>142</v>
      </c>
      <c r="R407" s="69">
        <v>51.3</v>
      </c>
      <c r="S407" s="69">
        <v>3.39</v>
      </c>
      <c r="T407" s="69">
        <v>0.68</v>
      </c>
      <c r="U407" s="69">
        <v>61.9</v>
      </c>
      <c r="V407" s="69">
        <v>2.96</v>
      </c>
      <c r="W407" s="68">
        <f t="shared" si="102"/>
        <v>1719.76</v>
      </c>
      <c r="X407" s="68">
        <f t="shared" si="103"/>
        <v>19.166589999999999</v>
      </c>
      <c r="Y407" s="68">
        <f t="shared" si="104"/>
        <v>6.5522550000000006</v>
      </c>
      <c r="Z407" s="68">
        <f t="shared" si="105"/>
        <v>15.97902</v>
      </c>
      <c r="AA407" s="68">
        <f t="shared" si="106"/>
        <v>35.730600000000003</v>
      </c>
      <c r="AB407" s="68">
        <f t="shared" si="107"/>
        <v>2.84084</v>
      </c>
      <c r="AC407" s="68">
        <f t="shared" si="108"/>
        <v>806.88640000000009</v>
      </c>
      <c r="AD407" s="68">
        <f t="shared" si="109"/>
        <v>0.39798499999999998</v>
      </c>
      <c r="AE407" s="68">
        <f t="shared" si="110"/>
        <v>564.5376</v>
      </c>
      <c r="AF407" s="68">
        <f t="shared" si="111"/>
        <v>171.56439999999998</v>
      </c>
      <c r="AG407" s="68">
        <f t="shared" si="112"/>
        <v>59.487479999999998</v>
      </c>
      <c r="AH407" s="68">
        <f t="shared" si="113"/>
        <v>3.9873179999999997</v>
      </c>
      <c r="AI407" s="68">
        <f t="shared" si="114"/>
        <v>0.77662799999999999</v>
      </c>
      <c r="AJ407" s="68">
        <f t="shared" si="115"/>
        <v>78.606809999999996</v>
      </c>
      <c r="AK407" s="68">
        <f t="shared" si="116"/>
        <v>3.370552</v>
      </c>
      <c r="AL407" s="85">
        <f t="shared" si="117"/>
        <v>1473.4150000000002</v>
      </c>
      <c r="AM407" s="86">
        <f t="shared" si="118"/>
        <v>3489.6444780000006</v>
      </c>
    </row>
    <row r="408" spans="1:39" x14ac:dyDescent="0.2">
      <c r="A408" s="65" t="s">
        <v>459</v>
      </c>
      <c r="B408" s="66">
        <v>110</v>
      </c>
      <c r="C408" s="66">
        <v>111</v>
      </c>
      <c r="D408" s="67" t="s">
        <v>586</v>
      </c>
      <c r="E408" s="67" t="s">
        <v>77</v>
      </c>
      <c r="F408" s="68">
        <v>990053</v>
      </c>
      <c r="G408" s="69">
        <v>1545</v>
      </c>
      <c r="H408" s="69">
        <v>26.2</v>
      </c>
      <c r="I408" s="69">
        <v>10.35</v>
      </c>
      <c r="J408" s="69">
        <v>17.7</v>
      </c>
      <c r="K408" s="69">
        <v>41</v>
      </c>
      <c r="L408" s="69">
        <v>4.42</v>
      </c>
      <c r="M408" s="69">
        <v>788</v>
      </c>
      <c r="N408" s="69">
        <v>0.72</v>
      </c>
      <c r="O408" s="69">
        <v>887</v>
      </c>
      <c r="P408" s="69">
        <v>552</v>
      </c>
      <c r="Q408" s="69">
        <v>161</v>
      </c>
      <c r="R408" s="69">
        <v>61.2</v>
      </c>
      <c r="S408" s="69">
        <v>4.7</v>
      </c>
      <c r="T408" s="69">
        <v>1.22</v>
      </c>
      <c r="U408" s="69">
        <v>115.5</v>
      </c>
      <c r="V408" s="69">
        <v>5.82</v>
      </c>
      <c r="W408" s="68">
        <f t="shared" si="102"/>
        <v>1897.8779999999999</v>
      </c>
      <c r="X408" s="68">
        <f t="shared" si="103"/>
        <v>30.069739999999996</v>
      </c>
      <c r="Y408" s="68">
        <f t="shared" si="104"/>
        <v>11.835224999999999</v>
      </c>
      <c r="Z408" s="68">
        <f t="shared" si="105"/>
        <v>20.494829999999997</v>
      </c>
      <c r="AA408" s="68">
        <f t="shared" si="106"/>
        <v>47.256600000000006</v>
      </c>
      <c r="AB408" s="68">
        <f t="shared" si="107"/>
        <v>5.06311</v>
      </c>
      <c r="AC408" s="68">
        <f t="shared" si="108"/>
        <v>924.16640000000007</v>
      </c>
      <c r="AD408" s="68">
        <f t="shared" si="109"/>
        <v>0.818712</v>
      </c>
      <c r="AE408" s="68">
        <f t="shared" si="110"/>
        <v>643.8528</v>
      </c>
      <c r="AF408" s="68">
        <f t="shared" si="111"/>
        <v>194.52019999999999</v>
      </c>
      <c r="AG408" s="68">
        <f t="shared" si="112"/>
        <v>70.967520000000007</v>
      </c>
      <c r="AH408" s="68">
        <f t="shared" si="113"/>
        <v>5.5281399999999996</v>
      </c>
      <c r="AI408" s="68">
        <f t="shared" si="114"/>
        <v>1.3933619999999998</v>
      </c>
      <c r="AJ408" s="68">
        <f t="shared" si="115"/>
        <v>146.67345</v>
      </c>
      <c r="AK408" s="68">
        <f t="shared" si="116"/>
        <v>6.6272340000000005</v>
      </c>
      <c r="AL408" s="85">
        <f t="shared" si="117"/>
        <v>1268.8535000000002</v>
      </c>
      <c r="AM408" s="86">
        <f t="shared" si="118"/>
        <v>4007.1453229999993</v>
      </c>
    </row>
    <row r="409" spans="1:39" x14ac:dyDescent="0.2">
      <c r="A409" s="65" t="s">
        <v>459</v>
      </c>
      <c r="B409" s="66">
        <v>111</v>
      </c>
      <c r="C409" s="66">
        <v>112</v>
      </c>
      <c r="D409" s="67" t="s">
        <v>587</v>
      </c>
      <c r="E409" s="67" t="s">
        <v>77</v>
      </c>
      <c r="F409" s="68">
        <v>990053</v>
      </c>
      <c r="G409" s="69">
        <v>3540</v>
      </c>
      <c r="H409" s="69">
        <v>45.2</v>
      </c>
      <c r="I409" s="69">
        <v>17.75</v>
      </c>
      <c r="J409" s="69">
        <v>35.299999999999997</v>
      </c>
      <c r="K409" s="69">
        <v>82.3</v>
      </c>
      <c r="L409" s="69">
        <v>7.55</v>
      </c>
      <c r="M409" s="69">
        <v>1965</v>
      </c>
      <c r="N409" s="69">
        <v>1.2</v>
      </c>
      <c r="O409" s="69">
        <v>1330</v>
      </c>
      <c r="P409" s="69">
        <v>1215</v>
      </c>
      <c r="Q409" s="69">
        <v>366</v>
      </c>
      <c r="R409" s="69">
        <v>130</v>
      </c>
      <c r="S409" s="69">
        <v>9.26</v>
      </c>
      <c r="T409" s="69">
        <v>2.13</v>
      </c>
      <c r="U409" s="69">
        <v>199.5</v>
      </c>
      <c r="V409" s="69">
        <v>10.45</v>
      </c>
      <c r="W409" s="68">
        <f t="shared" si="102"/>
        <v>4348.5360000000001</v>
      </c>
      <c r="X409" s="68">
        <f t="shared" si="103"/>
        <v>51.876040000000003</v>
      </c>
      <c r="Y409" s="68">
        <f t="shared" si="104"/>
        <v>20.297124999999998</v>
      </c>
      <c r="Z409" s="68">
        <f t="shared" si="105"/>
        <v>40.873869999999997</v>
      </c>
      <c r="AA409" s="68">
        <f t="shared" si="106"/>
        <v>94.858980000000003</v>
      </c>
      <c r="AB409" s="68">
        <f t="shared" si="107"/>
        <v>8.6485249999999994</v>
      </c>
      <c r="AC409" s="68">
        <f t="shared" si="108"/>
        <v>2304.5520000000001</v>
      </c>
      <c r="AD409" s="68">
        <f t="shared" si="109"/>
        <v>1.36452</v>
      </c>
      <c r="AE409" s="68">
        <f t="shared" si="110"/>
        <v>1417.1760000000002</v>
      </c>
      <c r="AF409" s="68">
        <f t="shared" si="111"/>
        <v>442.20119999999997</v>
      </c>
      <c r="AG409" s="68">
        <f t="shared" si="112"/>
        <v>150.74799999999999</v>
      </c>
      <c r="AH409" s="68">
        <f t="shared" si="113"/>
        <v>10.891611999999999</v>
      </c>
      <c r="AI409" s="68">
        <f t="shared" si="114"/>
        <v>2.4326729999999999</v>
      </c>
      <c r="AJ409" s="68">
        <f t="shared" si="115"/>
        <v>253.34505000000001</v>
      </c>
      <c r="AK409" s="68">
        <f t="shared" si="116"/>
        <v>11.899414999999999</v>
      </c>
      <c r="AL409" s="85">
        <f t="shared" si="117"/>
        <v>1902.5650000000001</v>
      </c>
      <c r="AM409" s="86">
        <f t="shared" si="118"/>
        <v>9159.7010099999989</v>
      </c>
    </row>
    <row r="410" spans="1:39" x14ac:dyDescent="0.2">
      <c r="A410" s="65" t="s">
        <v>459</v>
      </c>
      <c r="B410" s="66">
        <v>112</v>
      </c>
      <c r="C410" s="66">
        <v>112.9</v>
      </c>
      <c r="D410" s="67" t="s">
        <v>588</v>
      </c>
      <c r="E410" s="67" t="s">
        <v>77</v>
      </c>
      <c r="F410" s="68">
        <v>990053</v>
      </c>
      <c r="G410" s="69">
        <v>3280</v>
      </c>
      <c r="H410" s="69">
        <v>67.8</v>
      </c>
      <c r="I410" s="69">
        <v>22.4</v>
      </c>
      <c r="J410" s="69">
        <v>47.4</v>
      </c>
      <c r="K410" s="69">
        <v>110</v>
      </c>
      <c r="L410" s="69">
        <v>10.4</v>
      </c>
      <c r="M410" s="69">
        <v>1785</v>
      </c>
      <c r="N410" s="69">
        <v>1.07</v>
      </c>
      <c r="O410" s="69">
        <v>1760</v>
      </c>
      <c r="P410" s="69">
        <v>1265</v>
      </c>
      <c r="Q410" s="69">
        <v>356</v>
      </c>
      <c r="R410" s="69">
        <v>160</v>
      </c>
      <c r="S410" s="69">
        <v>13.5</v>
      </c>
      <c r="T410" s="69">
        <v>2.21</v>
      </c>
      <c r="U410" s="69">
        <v>276</v>
      </c>
      <c r="V410" s="69">
        <v>10</v>
      </c>
      <c r="W410" s="68">
        <f t="shared" si="102"/>
        <v>4029.1519999999996</v>
      </c>
      <c r="X410" s="68">
        <f t="shared" si="103"/>
        <v>77.814059999999998</v>
      </c>
      <c r="Y410" s="68">
        <f t="shared" si="104"/>
        <v>25.614399999999996</v>
      </c>
      <c r="Z410" s="68">
        <f t="shared" si="105"/>
        <v>54.884459999999997</v>
      </c>
      <c r="AA410" s="68">
        <f t="shared" si="106"/>
        <v>126.786</v>
      </c>
      <c r="AB410" s="68">
        <f t="shared" si="107"/>
        <v>11.9132</v>
      </c>
      <c r="AC410" s="68">
        <f t="shared" si="108"/>
        <v>2093.4480000000003</v>
      </c>
      <c r="AD410" s="68">
        <f t="shared" si="109"/>
        <v>1.2166970000000001</v>
      </c>
      <c r="AE410" s="68">
        <f t="shared" si="110"/>
        <v>1475.4960000000001</v>
      </c>
      <c r="AF410" s="68">
        <f t="shared" si="111"/>
        <v>430.11919999999998</v>
      </c>
      <c r="AG410" s="68">
        <f t="shared" si="112"/>
        <v>185.536</v>
      </c>
      <c r="AH410" s="68">
        <f t="shared" si="113"/>
        <v>15.878699999999998</v>
      </c>
      <c r="AI410" s="68">
        <f t="shared" si="114"/>
        <v>2.5240409999999995</v>
      </c>
      <c r="AJ410" s="68">
        <f t="shared" si="115"/>
        <v>350.49240000000003</v>
      </c>
      <c r="AK410" s="68">
        <f t="shared" si="116"/>
        <v>11.387</v>
      </c>
      <c r="AL410" s="85">
        <f t="shared" si="117"/>
        <v>2517.6800000000003</v>
      </c>
      <c r="AM410" s="86">
        <f t="shared" si="118"/>
        <v>8892.2621579999995</v>
      </c>
    </row>
    <row r="411" spans="1:39" x14ac:dyDescent="0.2">
      <c r="A411" s="65" t="s">
        <v>459</v>
      </c>
      <c r="B411" s="66">
        <v>114.55</v>
      </c>
      <c r="C411" s="66">
        <v>115</v>
      </c>
      <c r="D411" s="67" t="s">
        <v>589</v>
      </c>
      <c r="E411" s="67" t="s">
        <v>77</v>
      </c>
      <c r="F411" s="68">
        <v>990053</v>
      </c>
      <c r="G411" s="69">
        <v>2310</v>
      </c>
      <c r="H411" s="69">
        <v>96.8</v>
      </c>
      <c r="I411" s="69">
        <v>32.1</v>
      </c>
      <c r="J411" s="69">
        <v>57</v>
      </c>
      <c r="K411" s="69">
        <v>142.5</v>
      </c>
      <c r="L411" s="69">
        <v>14.9</v>
      </c>
      <c r="M411" s="69">
        <v>1255</v>
      </c>
      <c r="N411" s="69">
        <v>0.95</v>
      </c>
      <c r="O411" s="69">
        <v>848</v>
      </c>
      <c r="P411" s="69">
        <v>1080</v>
      </c>
      <c r="Q411" s="69">
        <v>275</v>
      </c>
      <c r="R411" s="69">
        <v>173.5</v>
      </c>
      <c r="S411" s="69">
        <v>18.350000000000001</v>
      </c>
      <c r="T411" s="69">
        <v>3.06</v>
      </c>
      <c r="U411" s="69">
        <v>380</v>
      </c>
      <c r="V411" s="69">
        <v>12.05</v>
      </c>
      <c r="W411" s="68">
        <f t="shared" si="102"/>
        <v>2837.6039999999998</v>
      </c>
      <c r="X411" s="68">
        <f t="shared" si="103"/>
        <v>111.09735999999999</v>
      </c>
      <c r="Y411" s="68">
        <f t="shared" si="104"/>
        <v>36.70635</v>
      </c>
      <c r="Z411" s="68">
        <f t="shared" si="105"/>
        <v>66.000299999999996</v>
      </c>
      <c r="AA411" s="68">
        <f t="shared" si="106"/>
        <v>164.24550000000002</v>
      </c>
      <c r="AB411" s="68">
        <f t="shared" si="107"/>
        <v>17.06795</v>
      </c>
      <c r="AC411" s="68">
        <f t="shared" si="108"/>
        <v>1471.864</v>
      </c>
      <c r="AD411" s="68">
        <f t="shared" si="109"/>
        <v>1.0802449999999999</v>
      </c>
      <c r="AE411" s="68">
        <f t="shared" si="110"/>
        <v>1259.7120000000002</v>
      </c>
      <c r="AF411" s="68">
        <f t="shared" si="111"/>
        <v>332.255</v>
      </c>
      <c r="AG411" s="68">
        <f t="shared" si="112"/>
        <v>201.19059999999999</v>
      </c>
      <c r="AH411" s="68">
        <f t="shared" si="113"/>
        <v>21.583269999999999</v>
      </c>
      <c r="AI411" s="68">
        <f t="shared" si="114"/>
        <v>3.4948259999999998</v>
      </c>
      <c r="AJ411" s="68">
        <f t="shared" si="115"/>
        <v>482.56200000000001</v>
      </c>
      <c r="AK411" s="68">
        <f t="shared" si="116"/>
        <v>13.721335000000002</v>
      </c>
      <c r="AL411" s="85">
        <f t="shared" si="117"/>
        <v>1213.0640000000001</v>
      </c>
      <c r="AM411" s="86">
        <f t="shared" si="118"/>
        <v>7020.1847360000011</v>
      </c>
    </row>
    <row r="412" spans="1:39" x14ac:dyDescent="0.2">
      <c r="A412" s="65" t="s">
        <v>459</v>
      </c>
      <c r="B412" s="66">
        <v>115</v>
      </c>
      <c r="C412" s="66">
        <v>116</v>
      </c>
      <c r="D412" s="67" t="s">
        <v>590</v>
      </c>
      <c r="E412" s="67" t="s">
        <v>77</v>
      </c>
      <c r="F412" s="68">
        <v>990053</v>
      </c>
      <c r="G412" s="69">
        <v>3760</v>
      </c>
      <c r="H412" s="69">
        <v>73.599999999999994</v>
      </c>
      <c r="I412" s="69">
        <v>25.6</v>
      </c>
      <c r="J412" s="69">
        <v>38.299999999999997</v>
      </c>
      <c r="K412" s="69">
        <v>95.7</v>
      </c>
      <c r="L412" s="69">
        <v>11.85</v>
      </c>
      <c r="M412" s="69">
        <v>2710</v>
      </c>
      <c r="N412" s="69">
        <v>1.21</v>
      </c>
      <c r="O412" s="69">
        <v>494</v>
      </c>
      <c r="P412" s="69">
        <v>1035</v>
      </c>
      <c r="Q412" s="69">
        <v>341</v>
      </c>
      <c r="R412" s="69">
        <v>117.5</v>
      </c>
      <c r="S412" s="69">
        <v>13.1</v>
      </c>
      <c r="T412" s="69">
        <v>2.64</v>
      </c>
      <c r="U412" s="69">
        <v>313</v>
      </c>
      <c r="V412" s="69">
        <v>11.95</v>
      </c>
      <c r="W412" s="68">
        <f t="shared" si="102"/>
        <v>4618.7839999999997</v>
      </c>
      <c r="X412" s="68">
        <f t="shared" si="103"/>
        <v>84.470719999999986</v>
      </c>
      <c r="Y412" s="68">
        <f t="shared" si="104"/>
        <v>29.273600000000002</v>
      </c>
      <c r="Z412" s="68">
        <f t="shared" si="105"/>
        <v>44.347569999999997</v>
      </c>
      <c r="AA412" s="68">
        <f t="shared" si="106"/>
        <v>110.30382000000002</v>
      </c>
      <c r="AB412" s="68">
        <f t="shared" si="107"/>
        <v>13.574174999999999</v>
      </c>
      <c r="AC412" s="68">
        <f t="shared" si="108"/>
        <v>3178.288</v>
      </c>
      <c r="AD412" s="68">
        <f t="shared" si="109"/>
        <v>1.375891</v>
      </c>
      <c r="AE412" s="68">
        <f t="shared" si="110"/>
        <v>1207.2240000000002</v>
      </c>
      <c r="AF412" s="68">
        <f t="shared" si="111"/>
        <v>411.99619999999999</v>
      </c>
      <c r="AG412" s="68">
        <f t="shared" si="112"/>
        <v>136.25299999999999</v>
      </c>
      <c r="AH412" s="68">
        <f t="shared" si="113"/>
        <v>15.408219999999998</v>
      </c>
      <c r="AI412" s="68">
        <f t="shared" si="114"/>
        <v>3.0151439999999998</v>
      </c>
      <c r="AJ412" s="68">
        <f t="shared" si="115"/>
        <v>397.4787</v>
      </c>
      <c r="AK412" s="68">
        <f t="shared" si="116"/>
        <v>13.607464999999999</v>
      </c>
      <c r="AL412" s="85">
        <f t="shared" si="117"/>
        <v>706.66700000000003</v>
      </c>
      <c r="AM412" s="86">
        <f t="shared" si="118"/>
        <v>10265.400505</v>
      </c>
    </row>
    <row r="413" spans="1:39" x14ac:dyDescent="0.2">
      <c r="A413" s="65" t="s">
        <v>459</v>
      </c>
      <c r="B413" s="66">
        <v>116</v>
      </c>
      <c r="C413" s="66">
        <v>117</v>
      </c>
      <c r="D413" s="67" t="s">
        <v>591</v>
      </c>
      <c r="E413" s="67" t="s">
        <v>77</v>
      </c>
      <c r="F413" s="68">
        <v>990053</v>
      </c>
      <c r="G413" s="69">
        <v>521</v>
      </c>
      <c r="H413" s="69">
        <v>12.25</v>
      </c>
      <c r="I413" s="69">
        <v>4.37</v>
      </c>
      <c r="J413" s="69">
        <v>8.6999999999999993</v>
      </c>
      <c r="K413" s="69">
        <v>22.1</v>
      </c>
      <c r="L413" s="69">
        <v>2.1</v>
      </c>
      <c r="M413" s="69">
        <v>256</v>
      </c>
      <c r="N413" s="69">
        <v>0.35</v>
      </c>
      <c r="O413" s="69">
        <v>481</v>
      </c>
      <c r="P413" s="69">
        <v>180</v>
      </c>
      <c r="Q413" s="69">
        <v>50.8</v>
      </c>
      <c r="R413" s="69">
        <v>29.7</v>
      </c>
      <c r="S413" s="69">
        <v>2.89</v>
      </c>
      <c r="T413" s="69">
        <v>0.46</v>
      </c>
      <c r="U413" s="69">
        <v>48.9</v>
      </c>
      <c r="V413" s="69">
        <v>2.08</v>
      </c>
      <c r="W413" s="68">
        <f t="shared" si="102"/>
        <v>639.99639999999999</v>
      </c>
      <c r="X413" s="68">
        <f t="shared" si="103"/>
        <v>14.059324999999999</v>
      </c>
      <c r="Y413" s="68">
        <f t="shared" si="104"/>
        <v>4.9970949999999998</v>
      </c>
      <c r="Z413" s="68">
        <f t="shared" si="105"/>
        <v>10.073729999999999</v>
      </c>
      <c r="AA413" s="68">
        <f t="shared" si="106"/>
        <v>25.472460000000002</v>
      </c>
      <c r="AB413" s="68">
        <f t="shared" si="107"/>
        <v>2.4055499999999999</v>
      </c>
      <c r="AC413" s="68">
        <f t="shared" si="108"/>
        <v>300.23680000000002</v>
      </c>
      <c r="AD413" s="68">
        <f t="shared" si="109"/>
        <v>0.39798499999999998</v>
      </c>
      <c r="AE413" s="68">
        <f t="shared" si="110"/>
        <v>209.95200000000003</v>
      </c>
      <c r="AF413" s="68">
        <f t="shared" si="111"/>
        <v>61.376559999999991</v>
      </c>
      <c r="AG413" s="68">
        <f t="shared" si="112"/>
        <v>34.44012</v>
      </c>
      <c r="AH413" s="68">
        <f t="shared" si="113"/>
        <v>3.3992179999999999</v>
      </c>
      <c r="AI413" s="68">
        <f t="shared" si="114"/>
        <v>0.525366</v>
      </c>
      <c r="AJ413" s="68">
        <f t="shared" si="115"/>
        <v>62.098109999999998</v>
      </c>
      <c r="AK413" s="68">
        <f t="shared" si="116"/>
        <v>2.3684960000000004</v>
      </c>
      <c r="AL413" s="85">
        <f t="shared" si="117"/>
        <v>688.07050000000004</v>
      </c>
      <c r="AM413" s="86">
        <f t="shared" si="118"/>
        <v>1371.7992149999998</v>
      </c>
    </row>
    <row r="414" spans="1:39" x14ac:dyDescent="0.2">
      <c r="A414" s="65" t="s">
        <v>459</v>
      </c>
      <c r="B414" s="66">
        <v>117</v>
      </c>
      <c r="C414" s="66">
        <v>118</v>
      </c>
      <c r="D414" s="67" t="s">
        <v>592</v>
      </c>
      <c r="E414" s="67" t="s">
        <v>77</v>
      </c>
      <c r="F414" s="68">
        <v>990053</v>
      </c>
      <c r="G414" s="69">
        <v>2310</v>
      </c>
      <c r="H414" s="69">
        <v>20.5</v>
      </c>
      <c r="I414" s="69">
        <v>7.35</v>
      </c>
      <c r="J414" s="69">
        <v>17.75</v>
      </c>
      <c r="K414" s="69">
        <v>41.9</v>
      </c>
      <c r="L414" s="69">
        <v>3.25</v>
      </c>
      <c r="M414" s="69">
        <v>1430</v>
      </c>
      <c r="N414" s="69">
        <v>0.56999999999999995</v>
      </c>
      <c r="O414" s="69">
        <v>359</v>
      </c>
      <c r="P414" s="69">
        <v>684</v>
      </c>
      <c r="Q414" s="69">
        <v>221</v>
      </c>
      <c r="R414" s="69">
        <v>72.7</v>
      </c>
      <c r="S414" s="69">
        <v>4.75</v>
      </c>
      <c r="T414" s="69">
        <v>0.81</v>
      </c>
      <c r="U414" s="69">
        <v>76.2</v>
      </c>
      <c r="V414" s="69">
        <v>4.51</v>
      </c>
      <c r="W414" s="68">
        <f t="shared" si="102"/>
        <v>2837.6039999999998</v>
      </c>
      <c r="X414" s="68">
        <f t="shared" si="103"/>
        <v>23.527849999999997</v>
      </c>
      <c r="Y414" s="68">
        <f t="shared" si="104"/>
        <v>8.4047249999999991</v>
      </c>
      <c r="Z414" s="68">
        <f t="shared" si="105"/>
        <v>20.552724999999999</v>
      </c>
      <c r="AA414" s="68">
        <f t="shared" si="106"/>
        <v>48.293939999999999</v>
      </c>
      <c r="AB414" s="68">
        <f t="shared" si="107"/>
        <v>3.7228749999999997</v>
      </c>
      <c r="AC414" s="68">
        <f t="shared" si="108"/>
        <v>1677.104</v>
      </c>
      <c r="AD414" s="68">
        <f t="shared" si="109"/>
        <v>0.64814699999999992</v>
      </c>
      <c r="AE414" s="68">
        <f t="shared" si="110"/>
        <v>797.81760000000008</v>
      </c>
      <c r="AF414" s="68">
        <f t="shared" si="111"/>
        <v>267.01220000000001</v>
      </c>
      <c r="AG414" s="68">
        <f t="shared" si="112"/>
        <v>84.30292</v>
      </c>
      <c r="AH414" s="68">
        <f t="shared" si="113"/>
        <v>5.5869499999999999</v>
      </c>
      <c r="AI414" s="68">
        <f t="shared" si="114"/>
        <v>0.92510099999999995</v>
      </c>
      <c r="AJ414" s="68">
        <f t="shared" si="115"/>
        <v>96.766380000000012</v>
      </c>
      <c r="AK414" s="68">
        <f t="shared" si="116"/>
        <v>5.1355370000000002</v>
      </c>
      <c r="AL414" s="85">
        <f t="shared" si="117"/>
        <v>513.54950000000008</v>
      </c>
      <c r="AM414" s="86">
        <f t="shared" si="118"/>
        <v>5877.4049500000001</v>
      </c>
    </row>
    <row r="415" spans="1:39" x14ac:dyDescent="0.2">
      <c r="A415" s="65" t="s">
        <v>459</v>
      </c>
      <c r="B415" s="66">
        <v>118</v>
      </c>
      <c r="C415" s="66">
        <v>119</v>
      </c>
      <c r="D415" s="67" t="s">
        <v>594</v>
      </c>
      <c r="E415" s="67" t="s">
        <v>77</v>
      </c>
      <c r="F415" s="68">
        <v>990053</v>
      </c>
      <c r="G415" s="69">
        <v>3340</v>
      </c>
      <c r="H415" s="69">
        <v>78.099999999999994</v>
      </c>
      <c r="I415" s="69">
        <v>28.2</v>
      </c>
      <c r="J415" s="69">
        <v>55.8</v>
      </c>
      <c r="K415" s="69">
        <v>132.5</v>
      </c>
      <c r="L415" s="69">
        <v>13.15</v>
      </c>
      <c r="M415" s="69">
        <v>1770</v>
      </c>
      <c r="N415" s="69">
        <v>1.23</v>
      </c>
      <c r="O415" s="69">
        <v>34</v>
      </c>
      <c r="P415" s="69">
        <v>1320</v>
      </c>
      <c r="Q415" s="69">
        <v>365</v>
      </c>
      <c r="R415" s="69">
        <v>196</v>
      </c>
      <c r="S415" s="69">
        <v>16.850000000000001</v>
      </c>
      <c r="T415" s="69">
        <v>2.57</v>
      </c>
      <c r="U415" s="69">
        <v>293</v>
      </c>
      <c r="V415" s="69">
        <v>11.55</v>
      </c>
      <c r="W415" s="68">
        <f t="shared" si="102"/>
        <v>4102.8559999999998</v>
      </c>
      <c r="X415" s="68">
        <f t="shared" si="103"/>
        <v>89.635369999999995</v>
      </c>
      <c r="Y415" s="68">
        <f t="shared" si="104"/>
        <v>32.246699999999997</v>
      </c>
      <c r="Z415" s="68">
        <f t="shared" si="105"/>
        <v>64.61081999999999</v>
      </c>
      <c r="AA415" s="68">
        <f t="shared" si="106"/>
        <v>152.71950000000001</v>
      </c>
      <c r="AB415" s="68">
        <f t="shared" si="107"/>
        <v>15.063325000000001</v>
      </c>
      <c r="AC415" s="68">
        <f t="shared" si="108"/>
        <v>2075.8560000000002</v>
      </c>
      <c r="AD415" s="68">
        <f t="shared" si="109"/>
        <v>1.398633</v>
      </c>
      <c r="AE415" s="68">
        <f t="shared" si="110"/>
        <v>1539.6480000000001</v>
      </c>
      <c r="AF415" s="68">
        <f t="shared" si="111"/>
        <v>440.99299999999999</v>
      </c>
      <c r="AG415" s="68">
        <f t="shared" si="112"/>
        <v>227.2816</v>
      </c>
      <c r="AH415" s="68">
        <f t="shared" si="113"/>
        <v>19.81897</v>
      </c>
      <c r="AI415" s="68">
        <f t="shared" si="114"/>
        <v>2.9351969999999996</v>
      </c>
      <c r="AJ415" s="68">
        <f t="shared" si="115"/>
        <v>372.08070000000004</v>
      </c>
      <c r="AK415" s="68">
        <f t="shared" si="116"/>
        <v>13.151985000000002</v>
      </c>
      <c r="AL415" s="85">
        <f t="shared" si="117"/>
        <v>48.637</v>
      </c>
      <c r="AM415" s="86">
        <f t="shared" si="118"/>
        <v>9150.2958000000017</v>
      </c>
    </row>
    <row r="416" spans="1:39" x14ac:dyDescent="0.2">
      <c r="A416" s="65" t="s">
        <v>459</v>
      </c>
      <c r="B416" s="66">
        <v>119</v>
      </c>
      <c r="C416" s="66">
        <v>120</v>
      </c>
      <c r="D416" s="67" t="s">
        <v>595</v>
      </c>
      <c r="E416" s="67" t="s">
        <v>77</v>
      </c>
      <c r="F416" s="68">
        <v>990053</v>
      </c>
      <c r="G416" s="69">
        <v>2150</v>
      </c>
      <c r="H416" s="69">
        <v>79.900000000000006</v>
      </c>
      <c r="I416" s="69">
        <v>29</v>
      </c>
      <c r="J416" s="69">
        <v>45.3</v>
      </c>
      <c r="K416" s="69">
        <v>113.5</v>
      </c>
      <c r="L416" s="69">
        <v>13</v>
      </c>
      <c r="M416" s="69">
        <v>1085</v>
      </c>
      <c r="N416" s="69">
        <v>1.32</v>
      </c>
      <c r="O416" s="69">
        <v>957</v>
      </c>
      <c r="P416" s="69">
        <v>949</v>
      </c>
      <c r="Q416" s="69">
        <v>238</v>
      </c>
      <c r="R416" s="69">
        <v>144</v>
      </c>
      <c r="S416" s="69">
        <v>15.15</v>
      </c>
      <c r="T416" s="69">
        <v>2.78</v>
      </c>
      <c r="U416" s="69">
        <v>328</v>
      </c>
      <c r="V416" s="69">
        <v>11.65</v>
      </c>
      <c r="W416" s="68">
        <f t="shared" si="102"/>
        <v>2641.06</v>
      </c>
      <c r="X416" s="68">
        <f t="shared" si="103"/>
        <v>91.701229999999995</v>
      </c>
      <c r="Y416" s="68">
        <f t="shared" si="104"/>
        <v>33.161499999999997</v>
      </c>
      <c r="Z416" s="68">
        <f t="shared" si="105"/>
        <v>52.45286999999999</v>
      </c>
      <c r="AA416" s="68">
        <f t="shared" si="106"/>
        <v>130.8201</v>
      </c>
      <c r="AB416" s="68">
        <f t="shared" si="107"/>
        <v>14.891499999999999</v>
      </c>
      <c r="AC416" s="68">
        <f t="shared" si="108"/>
        <v>1272.4880000000001</v>
      </c>
      <c r="AD416" s="68">
        <f t="shared" si="109"/>
        <v>1.500972</v>
      </c>
      <c r="AE416" s="68">
        <f t="shared" si="110"/>
        <v>1106.9136000000001</v>
      </c>
      <c r="AF416" s="68">
        <f t="shared" si="111"/>
        <v>287.55160000000001</v>
      </c>
      <c r="AG416" s="68">
        <f t="shared" si="112"/>
        <v>166.98239999999998</v>
      </c>
      <c r="AH416" s="68">
        <f t="shared" si="113"/>
        <v>17.819430000000001</v>
      </c>
      <c r="AI416" s="68">
        <f t="shared" si="114"/>
        <v>3.1750379999999994</v>
      </c>
      <c r="AJ416" s="68">
        <f t="shared" si="115"/>
        <v>416.52719999999999</v>
      </c>
      <c r="AK416" s="68">
        <f t="shared" si="116"/>
        <v>13.265855</v>
      </c>
      <c r="AL416" s="85">
        <f t="shared" si="117"/>
        <v>1368.9885000000002</v>
      </c>
      <c r="AM416" s="86">
        <f t="shared" si="118"/>
        <v>6250.3112949999995</v>
      </c>
    </row>
    <row r="417" spans="1:43" x14ac:dyDescent="0.2">
      <c r="A417" s="65" t="s">
        <v>459</v>
      </c>
      <c r="B417" s="66">
        <v>120</v>
      </c>
      <c r="C417" s="66">
        <v>121</v>
      </c>
      <c r="D417" s="67" t="s">
        <v>596</v>
      </c>
      <c r="E417" s="67" t="s">
        <v>77</v>
      </c>
      <c r="F417" s="68">
        <v>990053</v>
      </c>
      <c r="G417" s="69">
        <v>2340</v>
      </c>
      <c r="H417" s="69">
        <v>70</v>
      </c>
      <c r="I417" s="69">
        <v>26.6</v>
      </c>
      <c r="J417" s="69">
        <v>39.9</v>
      </c>
      <c r="K417" s="69">
        <v>101</v>
      </c>
      <c r="L417" s="69">
        <v>11.7</v>
      </c>
      <c r="M417" s="69">
        <v>1180</v>
      </c>
      <c r="N417" s="69">
        <v>1.08</v>
      </c>
      <c r="O417" s="69">
        <v>1730</v>
      </c>
      <c r="P417" s="69">
        <v>1030</v>
      </c>
      <c r="Q417" s="69">
        <v>266</v>
      </c>
      <c r="R417" s="69">
        <v>142</v>
      </c>
      <c r="S417" s="69">
        <v>12.9</v>
      </c>
      <c r="T417" s="69">
        <v>2.73</v>
      </c>
      <c r="U417" s="69">
        <v>294</v>
      </c>
      <c r="V417" s="69">
        <v>10.95</v>
      </c>
      <c r="W417" s="68">
        <f t="shared" si="102"/>
        <v>2874.4559999999997</v>
      </c>
      <c r="X417" s="68">
        <f t="shared" si="103"/>
        <v>80.338999999999999</v>
      </c>
      <c r="Y417" s="68">
        <f t="shared" si="104"/>
        <v>30.417100000000001</v>
      </c>
      <c r="Z417" s="68">
        <f t="shared" si="105"/>
        <v>46.200209999999998</v>
      </c>
      <c r="AA417" s="68">
        <f t="shared" si="106"/>
        <v>116.41260000000001</v>
      </c>
      <c r="AB417" s="68">
        <f t="shared" si="107"/>
        <v>13.402349999999998</v>
      </c>
      <c r="AC417" s="68">
        <f t="shared" si="108"/>
        <v>1383.904</v>
      </c>
      <c r="AD417" s="68">
        <f t="shared" si="109"/>
        <v>1.2280680000000002</v>
      </c>
      <c r="AE417" s="68">
        <f t="shared" si="110"/>
        <v>1201.3920000000001</v>
      </c>
      <c r="AF417" s="68">
        <f t="shared" si="111"/>
        <v>321.38119999999998</v>
      </c>
      <c r="AG417" s="68">
        <f t="shared" si="112"/>
        <v>164.66319999999999</v>
      </c>
      <c r="AH417" s="68">
        <f t="shared" si="113"/>
        <v>15.172979999999999</v>
      </c>
      <c r="AI417" s="68">
        <f t="shared" si="114"/>
        <v>3.1179329999999998</v>
      </c>
      <c r="AJ417" s="68">
        <f t="shared" si="115"/>
        <v>373.35059999999999</v>
      </c>
      <c r="AK417" s="68">
        <f t="shared" si="116"/>
        <v>12.468764999999999</v>
      </c>
      <c r="AL417" s="85">
        <f t="shared" si="117"/>
        <v>2474.7650000000003</v>
      </c>
      <c r="AM417" s="86">
        <f t="shared" si="118"/>
        <v>6637.9060060000002</v>
      </c>
    </row>
    <row r="418" spans="1:43" x14ac:dyDescent="0.2">
      <c r="A418" s="65" t="s">
        <v>459</v>
      </c>
      <c r="B418" s="66">
        <v>121</v>
      </c>
      <c r="C418" s="66">
        <v>122</v>
      </c>
      <c r="D418" s="67" t="s">
        <v>597</v>
      </c>
      <c r="E418" s="67" t="s">
        <v>77</v>
      </c>
      <c r="F418" s="68">
        <v>990053</v>
      </c>
      <c r="G418" s="69">
        <v>2850</v>
      </c>
      <c r="H418" s="69">
        <v>97.8</v>
      </c>
      <c r="I418" s="69">
        <v>39.799999999999997</v>
      </c>
      <c r="J418" s="69">
        <v>52</v>
      </c>
      <c r="K418" s="69">
        <v>127</v>
      </c>
      <c r="L418" s="69">
        <v>16.5</v>
      </c>
      <c r="M418" s="69">
        <v>1420</v>
      </c>
      <c r="N418" s="69">
        <v>1.74</v>
      </c>
      <c r="O418" s="69">
        <v>1690</v>
      </c>
      <c r="P418" s="69">
        <v>1245</v>
      </c>
      <c r="Q418" s="69">
        <v>324</v>
      </c>
      <c r="R418" s="69">
        <v>178</v>
      </c>
      <c r="S418" s="69">
        <v>17.399999999999999</v>
      </c>
      <c r="T418" s="69">
        <v>4.0199999999999996</v>
      </c>
      <c r="U418" s="69">
        <v>437</v>
      </c>
      <c r="V418" s="69">
        <v>17.100000000000001</v>
      </c>
      <c r="W418" s="68">
        <f t="shared" si="102"/>
        <v>3500.9399999999996</v>
      </c>
      <c r="X418" s="68">
        <f t="shared" si="103"/>
        <v>112.24506</v>
      </c>
      <c r="Y418" s="68">
        <f t="shared" si="104"/>
        <v>45.511299999999999</v>
      </c>
      <c r="Z418" s="68">
        <f t="shared" si="105"/>
        <v>60.210799999999999</v>
      </c>
      <c r="AA418" s="68">
        <f t="shared" si="106"/>
        <v>146.3802</v>
      </c>
      <c r="AB418" s="68">
        <f t="shared" si="107"/>
        <v>18.900749999999999</v>
      </c>
      <c r="AC418" s="68">
        <f t="shared" si="108"/>
        <v>1665.3760000000002</v>
      </c>
      <c r="AD418" s="68">
        <f t="shared" si="109"/>
        <v>1.9785539999999999</v>
      </c>
      <c r="AE418" s="68">
        <f t="shared" si="110"/>
        <v>1452.1680000000001</v>
      </c>
      <c r="AF418" s="68">
        <f t="shared" si="111"/>
        <v>391.45679999999999</v>
      </c>
      <c r="AG418" s="68">
        <f t="shared" si="112"/>
        <v>206.40879999999999</v>
      </c>
      <c r="AH418" s="68">
        <f t="shared" si="113"/>
        <v>20.465879999999999</v>
      </c>
      <c r="AI418" s="68">
        <f t="shared" si="114"/>
        <v>4.5912419999999994</v>
      </c>
      <c r="AJ418" s="68">
        <f t="shared" si="115"/>
        <v>554.94630000000006</v>
      </c>
      <c r="AK418" s="68">
        <f t="shared" si="116"/>
        <v>19.471770000000003</v>
      </c>
      <c r="AL418" s="85">
        <f t="shared" si="117"/>
        <v>2417.5450000000001</v>
      </c>
      <c r="AM418" s="86">
        <f t="shared" si="118"/>
        <v>8201.0514560000011</v>
      </c>
    </row>
    <row r="419" spans="1:43" x14ac:dyDescent="0.2">
      <c r="A419" s="65" t="s">
        <v>459</v>
      </c>
      <c r="B419" s="66">
        <v>122</v>
      </c>
      <c r="C419" s="66">
        <v>123</v>
      </c>
      <c r="D419" s="67" t="s">
        <v>598</v>
      </c>
      <c r="E419" s="67" t="s">
        <v>77</v>
      </c>
      <c r="F419" s="68">
        <v>990053</v>
      </c>
      <c r="G419" s="69">
        <v>3640</v>
      </c>
      <c r="H419" s="69">
        <v>73.900000000000006</v>
      </c>
      <c r="I419" s="69">
        <v>26.5</v>
      </c>
      <c r="J419" s="69">
        <v>49.3</v>
      </c>
      <c r="K419" s="69">
        <v>118</v>
      </c>
      <c r="L419" s="69">
        <v>11.75</v>
      </c>
      <c r="M419" s="69">
        <v>2010</v>
      </c>
      <c r="N419" s="69">
        <v>1.1599999999999999</v>
      </c>
      <c r="O419" s="69">
        <v>359</v>
      </c>
      <c r="P419" s="69">
        <v>1415</v>
      </c>
      <c r="Q419" s="69">
        <v>382</v>
      </c>
      <c r="R419" s="69">
        <v>179.5</v>
      </c>
      <c r="S419" s="69">
        <v>14.05</v>
      </c>
      <c r="T419" s="69">
        <v>2.59</v>
      </c>
      <c r="U419" s="69">
        <v>295</v>
      </c>
      <c r="V419" s="69">
        <v>10.9</v>
      </c>
      <c r="W419" s="68">
        <f t="shared" si="102"/>
        <v>4471.3760000000002</v>
      </c>
      <c r="X419" s="68">
        <f t="shared" si="103"/>
        <v>84.815030000000007</v>
      </c>
      <c r="Y419" s="68">
        <f t="shared" si="104"/>
        <v>30.30275</v>
      </c>
      <c r="Z419" s="68">
        <f t="shared" si="105"/>
        <v>57.084469999999996</v>
      </c>
      <c r="AA419" s="68">
        <f t="shared" si="106"/>
        <v>136.0068</v>
      </c>
      <c r="AB419" s="68">
        <f t="shared" si="107"/>
        <v>13.459624999999999</v>
      </c>
      <c r="AC419" s="68">
        <f t="shared" si="108"/>
        <v>2357.328</v>
      </c>
      <c r="AD419" s="68">
        <f t="shared" si="109"/>
        <v>1.3190359999999999</v>
      </c>
      <c r="AE419" s="68">
        <f t="shared" si="110"/>
        <v>1650.4560000000001</v>
      </c>
      <c r="AF419" s="68">
        <f t="shared" si="111"/>
        <v>461.5324</v>
      </c>
      <c r="AG419" s="68">
        <f t="shared" si="112"/>
        <v>208.1482</v>
      </c>
      <c r="AH419" s="68">
        <f t="shared" si="113"/>
        <v>16.52561</v>
      </c>
      <c r="AI419" s="68">
        <f t="shared" si="114"/>
        <v>2.9580389999999994</v>
      </c>
      <c r="AJ419" s="68">
        <f t="shared" si="115"/>
        <v>374.62049999999999</v>
      </c>
      <c r="AK419" s="68">
        <f t="shared" si="116"/>
        <v>12.41183</v>
      </c>
      <c r="AL419" s="85">
        <f t="shared" si="117"/>
        <v>513.54950000000008</v>
      </c>
      <c r="AM419" s="86">
        <f t="shared" si="118"/>
        <v>9878.3442899999991</v>
      </c>
    </row>
    <row r="420" spans="1:43" x14ac:dyDescent="0.2">
      <c r="A420" s="65" t="s">
        <v>459</v>
      </c>
      <c r="B420" s="66">
        <v>123</v>
      </c>
      <c r="C420" s="66">
        <v>123.8</v>
      </c>
      <c r="D420" s="67" t="s">
        <v>599</v>
      </c>
      <c r="E420" s="67" t="s">
        <v>77</v>
      </c>
      <c r="F420" s="68">
        <v>990053</v>
      </c>
      <c r="G420" s="69">
        <v>2470</v>
      </c>
      <c r="H420" s="69">
        <v>64.900000000000006</v>
      </c>
      <c r="I420" s="69">
        <v>27</v>
      </c>
      <c r="J420" s="69">
        <v>40.700000000000003</v>
      </c>
      <c r="K420" s="69">
        <v>95.7</v>
      </c>
      <c r="L420" s="69">
        <v>11.3</v>
      </c>
      <c r="M420" s="69">
        <v>1305</v>
      </c>
      <c r="N420" s="69">
        <v>1.1100000000000001</v>
      </c>
      <c r="O420" s="69">
        <v>128</v>
      </c>
      <c r="P420" s="69">
        <v>999</v>
      </c>
      <c r="Q420" s="69">
        <v>267</v>
      </c>
      <c r="R420" s="69">
        <v>130.5</v>
      </c>
      <c r="S420" s="69">
        <v>12.1</v>
      </c>
      <c r="T420" s="69">
        <v>2.46</v>
      </c>
      <c r="U420" s="69">
        <v>272</v>
      </c>
      <c r="V420" s="69">
        <v>10.4</v>
      </c>
      <c r="W420" s="68">
        <f t="shared" si="102"/>
        <v>3034.1479999999997</v>
      </c>
      <c r="X420" s="68">
        <f t="shared" si="103"/>
        <v>74.485730000000004</v>
      </c>
      <c r="Y420" s="68">
        <f t="shared" si="104"/>
        <v>30.874499999999998</v>
      </c>
      <c r="Z420" s="68">
        <f t="shared" si="105"/>
        <v>47.126530000000002</v>
      </c>
      <c r="AA420" s="68">
        <f t="shared" si="106"/>
        <v>110.30382000000002</v>
      </c>
      <c r="AB420" s="68">
        <f t="shared" si="107"/>
        <v>12.94415</v>
      </c>
      <c r="AC420" s="68">
        <f t="shared" si="108"/>
        <v>1530.5040000000001</v>
      </c>
      <c r="AD420" s="68">
        <f t="shared" si="109"/>
        <v>1.2621810000000002</v>
      </c>
      <c r="AE420" s="68">
        <f t="shared" si="110"/>
        <v>1165.2336</v>
      </c>
      <c r="AF420" s="68">
        <f t="shared" si="111"/>
        <v>322.58940000000001</v>
      </c>
      <c r="AG420" s="68">
        <f t="shared" si="112"/>
        <v>151.3278</v>
      </c>
      <c r="AH420" s="68">
        <f t="shared" si="113"/>
        <v>14.232019999999999</v>
      </c>
      <c r="AI420" s="68">
        <f t="shared" si="114"/>
        <v>2.8095659999999998</v>
      </c>
      <c r="AJ420" s="68">
        <f t="shared" si="115"/>
        <v>345.4128</v>
      </c>
      <c r="AK420" s="68">
        <f t="shared" si="116"/>
        <v>11.84248</v>
      </c>
      <c r="AL420" s="85">
        <f t="shared" si="117"/>
        <v>183.10400000000001</v>
      </c>
      <c r="AM420" s="86">
        <f t="shared" si="118"/>
        <v>6855.0965770000003</v>
      </c>
    </row>
    <row r="421" spans="1:43" x14ac:dyDescent="0.2">
      <c r="A421" s="65" t="s">
        <v>459</v>
      </c>
      <c r="B421" s="66">
        <v>127.85</v>
      </c>
      <c r="C421" s="66">
        <v>129</v>
      </c>
      <c r="D421" s="67" t="s">
        <v>600</v>
      </c>
      <c r="E421" s="67" t="s">
        <v>77</v>
      </c>
      <c r="F421" s="68">
        <v>990053</v>
      </c>
      <c r="G421" s="69">
        <v>2930</v>
      </c>
      <c r="H421" s="69">
        <v>57</v>
      </c>
      <c r="I421" s="69">
        <v>21.5</v>
      </c>
      <c r="J421" s="69">
        <v>39.5</v>
      </c>
      <c r="K421" s="69">
        <v>92.4</v>
      </c>
      <c r="L421" s="69">
        <v>9.3800000000000008</v>
      </c>
      <c r="M421" s="69">
        <v>1560</v>
      </c>
      <c r="N421" s="69">
        <v>0.93</v>
      </c>
      <c r="O421" s="69">
        <v>1585</v>
      </c>
      <c r="P421" s="69">
        <v>1150</v>
      </c>
      <c r="Q421" s="69">
        <v>316</v>
      </c>
      <c r="R421" s="69">
        <v>139.5</v>
      </c>
      <c r="S421" s="69">
        <v>11.1</v>
      </c>
      <c r="T421" s="69">
        <v>2.11</v>
      </c>
      <c r="U421" s="69">
        <v>227</v>
      </c>
      <c r="V421" s="69">
        <v>8.57</v>
      </c>
      <c r="W421" s="68">
        <f t="shared" si="102"/>
        <v>3599.212</v>
      </c>
      <c r="X421" s="68">
        <f t="shared" si="103"/>
        <v>65.418899999999994</v>
      </c>
      <c r="Y421" s="68">
        <f t="shared" si="104"/>
        <v>24.585249999999998</v>
      </c>
      <c r="Z421" s="68">
        <f t="shared" si="105"/>
        <v>45.737049999999996</v>
      </c>
      <c r="AA421" s="68">
        <f t="shared" si="106"/>
        <v>106.50024000000002</v>
      </c>
      <c r="AB421" s="68">
        <f t="shared" si="107"/>
        <v>10.74479</v>
      </c>
      <c r="AC421" s="68">
        <f t="shared" si="108"/>
        <v>1829.5680000000002</v>
      </c>
      <c r="AD421" s="68">
        <f t="shared" si="109"/>
        <v>1.0575030000000001</v>
      </c>
      <c r="AE421" s="68">
        <f t="shared" si="110"/>
        <v>1341.3600000000001</v>
      </c>
      <c r="AF421" s="68">
        <f t="shared" si="111"/>
        <v>381.7912</v>
      </c>
      <c r="AG421" s="68">
        <f t="shared" si="112"/>
        <v>161.76419999999999</v>
      </c>
      <c r="AH421" s="68">
        <f t="shared" si="113"/>
        <v>13.055819999999999</v>
      </c>
      <c r="AI421" s="68">
        <f t="shared" si="114"/>
        <v>2.4098309999999996</v>
      </c>
      <c r="AJ421" s="68">
        <f t="shared" si="115"/>
        <v>288.26730000000003</v>
      </c>
      <c r="AK421" s="68">
        <f t="shared" si="116"/>
        <v>9.7586590000000015</v>
      </c>
      <c r="AL421" s="85">
        <f t="shared" si="117"/>
        <v>2267.3425000000002</v>
      </c>
      <c r="AM421" s="86">
        <f t="shared" si="118"/>
        <v>7881.230743000001</v>
      </c>
    </row>
    <row r="422" spans="1:43" x14ac:dyDescent="0.2">
      <c r="A422" s="65" t="s">
        <v>459</v>
      </c>
      <c r="B422" s="66">
        <v>129</v>
      </c>
      <c r="C422" s="66">
        <v>130</v>
      </c>
      <c r="D422" s="67" t="s">
        <v>601</v>
      </c>
      <c r="E422" s="67" t="s">
        <v>77</v>
      </c>
      <c r="F422" s="68">
        <v>990053</v>
      </c>
      <c r="G422" s="69">
        <v>2100</v>
      </c>
      <c r="H422" s="69">
        <v>20.5</v>
      </c>
      <c r="I422" s="69">
        <v>8.76</v>
      </c>
      <c r="J422" s="69">
        <v>15.2</v>
      </c>
      <c r="K422" s="69">
        <v>35.1</v>
      </c>
      <c r="L422" s="69">
        <v>3.35</v>
      </c>
      <c r="M422" s="69">
        <v>1065</v>
      </c>
      <c r="N422" s="69">
        <v>0.52</v>
      </c>
      <c r="O422" s="70">
        <v>3980</v>
      </c>
      <c r="P422" s="69">
        <v>690</v>
      </c>
      <c r="Q422" s="69">
        <v>211</v>
      </c>
      <c r="R422" s="69">
        <v>63.3</v>
      </c>
      <c r="S422" s="69">
        <v>3.91</v>
      </c>
      <c r="T422" s="69">
        <v>0.9</v>
      </c>
      <c r="U422" s="69">
        <v>88.9</v>
      </c>
      <c r="V422" s="69">
        <v>4.51</v>
      </c>
      <c r="W422" s="68">
        <f t="shared" si="102"/>
        <v>2579.64</v>
      </c>
      <c r="X422" s="68">
        <f t="shared" si="103"/>
        <v>23.527849999999997</v>
      </c>
      <c r="Y422" s="68">
        <f t="shared" si="104"/>
        <v>10.017059999999999</v>
      </c>
      <c r="Z422" s="68">
        <f t="shared" si="105"/>
        <v>17.600079999999998</v>
      </c>
      <c r="AA422" s="68">
        <f t="shared" si="106"/>
        <v>40.456260000000007</v>
      </c>
      <c r="AB422" s="68">
        <f t="shared" si="107"/>
        <v>3.8374250000000001</v>
      </c>
      <c r="AC422" s="68">
        <f t="shared" si="108"/>
        <v>1249.0320000000002</v>
      </c>
      <c r="AD422" s="68">
        <f t="shared" si="109"/>
        <v>0.59129200000000004</v>
      </c>
      <c r="AE422" s="68">
        <f t="shared" si="110"/>
        <v>804.81600000000003</v>
      </c>
      <c r="AF422" s="68">
        <f t="shared" si="111"/>
        <v>254.93019999999999</v>
      </c>
      <c r="AG422" s="68">
        <f t="shared" si="112"/>
        <v>73.402679999999989</v>
      </c>
      <c r="AH422" s="68">
        <f t="shared" si="113"/>
        <v>4.5989420000000001</v>
      </c>
      <c r="AI422" s="68">
        <f t="shared" si="114"/>
        <v>1.02789</v>
      </c>
      <c r="AJ422" s="68">
        <f t="shared" si="115"/>
        <v>112.89411000000001</v>
      </c>
      <c r="AK422" s="68">
        <f t="shared" si="116"/>
        <v>5.1355370000000002</v>
      </c>
      <c r="AL422" s="85">
        <f t="shared" si="117"/>
        <v>5693.39</v>
      </c>
      <c r="AM422" s="86">
        <f t="shared" si="118"/>
        <v>5181.5073260000008</v>
      </c>
    </row>
    <row r="423" spans="1:43" x14ac:dyDescent="0.2">
      <c r="A423" s="65" t="s">
        <v>459</v>
      </c>
      <c r="B423" s="66">
        <v>130</v>
      </c>
      <c r="C423" s="66">
        <v>131</v>
      </c>
      <c r="D423" s="67" t="s">
        <v>604</v>
      </c>
      <c r="E423" s="67" t="s">
        <v>77</v>
      </c>
      <c r="F423" s="68">
        <v>990053</v>
      </c>
      <c r="G423" s="69">
        <v>3220</v>
      </c>
      <c r="H423" s="69">
        <v>55.1</v>
      </c>
      <c r="I423" s="69">
        <v>20.5</v>
      </c>
      <c r="J423" s="69">
        <v>40.700000000000003</v>
      </c>
      <c r="K423" s="69">
        <v>94.7</v>
      </c>
      <c r="L423" s="69">
        <v>8.4</v>
      </c>
      <c r="M423" s="69">
        <v>1660</v>
      </c>
      <c r="N423" s="69">
        <v>0.8</v>
      </c>
      <c r="O423" s="69">
        <v>287</v>
      </c>
      <c r="P423" s="69">
        <v>1275</v>
      </c>
      <c r="Q423" s="69">
        <v>349</v>
      </c>
      <c r="R423" s="69">
        <v>152.5</v>
      </c>
      <c r="S423" s="69">
        <v>10.85</v>
      </c>
      <c r="T423" s="69">
        <v>1.94</v>
      </c>
      <c r="U423" s="69">
        <v>209</v>
      </c>
      <c r="V423" s="69">
        <v>8.2200000000000006</v>
      </c>
      <c r="W423" s="68">
        <f t="shared" si="102"/>
        <v>3955.4479999999999</v>
      </c>
      <c r="X423" s="68">
        <f t="shared" si="103"/>
        <v>63.23827</v>
      </c>
      <c r="Y423" s="68">
        <f t="shared" si="104"/>
        <v>23.441749999999999</v>
      </c>
      <c r="Z423" s="68">
        <f t="shared" si="105"/>
        <v>47.126530000000002</v>
      </c>
      <c r="AA423" s="68">
        <f t="shared" si="106"/>
        <v>109.15122000000001</v>
      </c>
      <c r="AB423" s="68">
        <f t="shared" si="107"/>
        <v>9.6221999999999994</v>
      </c>
      <c r="AC423" s="68">
        <f t="shared" si="108"/>
        <v>1946.8480000000002</v>
      </c>
      <c r="AD423" s="68">
        <f t="shared" si="109"/>
        <v>0.90968000000000004</v>
      </c>
      <c r="AE423" s="68">
        <f t="shared" si="110"/>
        <v>1487.16</v>
      </c>
      <c r="AF423" s="68">
        <f t="shared" si="111"/>
        <v>421.66179999999997</v>
      </c>
      <c r="AG423" s="68">
        <f t="shared" si="112"/>
        <v>176.839</v>
      </c>
      <c r="AH423" s="68">
        <f t="shared" si="113"/>
        <v>12.761769999999999</v>
      </c>
      <c r="AI423" s="68">
        <f t="shared" si="114"/>
        <v>2.2156739999999999</v>
      </c>
      <c r="AJ423" s="68">
        <f t="shared" si="115"/>
        <v>265.40910000000002</v>
      </c>
      <c r="AK423" s="68">
        <f t="shared" si="116"/>
        <v>9.3601140000000012</v>
      </c>
      <c r="AL423" s="85">
        <f t="shared" si="117"/>
        <v>410.55350000000004</v>
      </c>
      <c r="AM423" s="86">
        <f t="shared" si="118"/>
        <v>8531.1931079999977</v>
      </c>
    </row>
    <row r="424" spans="1:43" x14ac:dyDescent="0.2">
      <c r="A424" s="65" t="s">
        <v>459</v>
      </c>
      <c r="B424" s="66">
        <v>131</v>
      </c>
      <c r="C424" s="66">
        <v>132</v>
      </c>
      <c r="D424" s="67" t="s">
        <v>605</v>
      </c>
      <c r="E424" s="67" t="s">
        <v>77</v>
      </c>
      <c r="F424" s="68">
        <v>990053</v>
      </c>
      <c r="G424" s="70">
        <v>12000</v>
      </c>
      <c r="H424" s="69">
        <v>71.5</v>
      </c>
      <c r="I424" s="69">
        <v>27.8</v>
      </c>
      <c r="J424" s="69">
        <v>51.9</v>
      </c>
      <c r="K424" s="69">
        <v>116</v>
      </c>
      <c r="L424" s="69">
        <v>11.7</v>
      </c>
      <c r="M424" s="69">
        <v>9960</v>
      </c>
      <c r="N424" s="69">
        <v>1.1200000000000001</v>
      </c>
      <c r="O424" s="69">
        <v>686</v>
      </c>
      <c r="P424" s="69">
        <v>2640</v>
      </c>
      <c r="Q424" s="69">
        <v>998</v>
      </c>
      <c r="R424" s="69">
        <v>215</v>
      </c>
      <c r="S424" s="69">
        <v>14.15</v>
      </c>
      <c r="T424" s="69">
        <v>2.39</v>
      </c>
      <c r="U424" s="69">
        <v>292</v>
      </c>
      <c r="V424" s="69">
        <v>11.85</v>
      </c>
      <c r="W424" s="68">
        <f t="shared" si="102"/>
        <v>14740.8</v>
      </c>
      <c r="X424" s="68">
        <f t="shared" si="103"/>
        <v>82.060549999999992</v>
      </c>
      <c r="Y424" s="68">
        <f t="shared" si="104"/>
        <v>31.789300000000001</v>
      </c>
      <c r="Z424" s="68">
        <f t="shared" si="105"/>
        <v>60.095009999999995</v>
      </c>
      <c r="AA424" s="68">
        <f t="shared" si="106"/>
        <v>133.70160000000001</v>
      </c>
      <c r="AB424" s="68">
        <f t="shared" si="107"/>
        <v>13.402349999999998</v>
      </c>
      <c r="AC424" s="68">
        <f t="shared" si="108"/>
        <v>11681.088</v>
      </c>
      <c r="AD424" s="68">
        <f t="shared" si="109"/>
        <v>1.273552</v>
      </c>
      <c r="AE424" s="68">
        <f t="shared" si="110"/>
        <v>3079.2960000000003</v>
      </c>
      <c r="AF424" s="68">
        <f t="shared" si="111"/>
        <v>1205.7836</v>
      </c>
      <c r="AG424" s="68">
        <f t="shared" si="112"/>
        <v>249.31399999999999</v>
      </c>
      <c r="AH424" s="68">
        <f t="shared" si="113"/>
        <v>16.643229999999999</v>
      </c>
      <c r="AI424" s="68">
        <f t="shared" si="114"/>
        <v>2.729619</v>
      </c>
      <c r="AJ424" s="68">
        <f t="shared" si="115"/>
        <v>370.81080000000003</v>
      </c>
      <c r="AK424" s="68">
        <f t="shared" si="116"/>
        <v>13.493595000000001</v>
      </c>
      <c r="AL424" s="87">
        <f t="shared" si="117"/>
        <v>981.32300000000009</v>
      </c>
      <c r="AM424" s="88">
        <f t="shared" si="118"/>
        <v>31682.281206</v>
      </c>
    </row>
    <row r="425" spans="1:43" x14ac:dyDescent="0.2">
      <c r="A425" s="65" t="s">
        <v>459</v>
      </c>
      <c r="B425" s="66">
        <v>132</v>
      </c>
      <c r="C425" s="66">
        <v>133</v>
      </c>
      <c r="D425" s="67" t="s">
        <v>606</v>
      </c>
      <c r="E425" s="67" t="s">
        <v>77</v>
      </c>
      <c r="F425" s="68">
        <v>990053</v>
      </c>
      <c r="G425" s="69">
        <v>2280</v>
      </c>
      <c r="H425" s="69">
        <v>67.599999999999994</v>
      </c>
      <c r="I425" s="69">
        <v>23.7</v>
      </c>
      <c r="J425" s="69">
        <v>45.4</v>
      </c>
      <c r="K425" s="69">
        <v>107.5</v>
      </c>
      <c r="L425" s="69">
        <v>10.7</v>
      </c>
      <c r="M425" s="69">
        <v>1145</v>
      </c>
      <c r="N425" s="69">
        <v>0.75</v>
      </c>
      <c r="O425" s="69">
        <v>136</v>
      </c>
      <c r="P425" s="69">
        <v>1080</v>
      </c>
      <c r="Q425" s="69">
        <v>268</v>
      </c>
      <c r="R425" s="69">
        <v>155.5</v>
      </c>
      <c r="S425" s="69">
        <v>12.85</v>
      </c>
      <c r="T425" s="69">
        <v>2.12</v>
      </c>
      <c r="U425" s="69">
        <v>257</v>
      </c>
      <c r="V425" s="69">
        <v>8.86</v>
      </c>
      <c r="W425" s="68">
        <f t="shared" si="102"/>
        <v>2800.752</v>
      </c>
      <c r="X425" s="68">
        <f t="shared" si="103"/>
        <v>77.584519999999983</v>
      </c>
      <c r="Y425" s="68">
        <f t="shared" si="104"/>
        <v>27.100949999999997</v>
      </c>
      <c r="Z425" s="68">
        <f t="shared" si="105"/>
        <v>52.568659999999994</v>
      </c>
      <c r="AA425" s="68">
        <f t="shared" si="106"/>
        <v>123.90450000000001</v>
      </c>
      <c r="AB425" s="68">
        <f t="shared" si="107"/>
        <v>12.256849999999998</v>
      </c>
      <c r="AC425" s="68">
        <f t="shared" si="108"/>
        <v>1342.856</v>
      </c>
      <c r="AD425" s="68">
        <f t="shared" si="109"/>
        <v>0.85282499999999994</v>
      </c>
      <c r="AE425" s="68">
        <f t="shared" si="110"/>
        <v>1259.7120000000002</v>
      </c>
      <c r="AF425" s="68">
        <f t="shared" si="111"/>
        <v>323.79759999999999</v>
      </c>
      <c r="AG425" s="68">
        <f t="shared" si="112"/>
        <v>180.31780000000001</v>
      </c>
      <c r="AH425" s="68">
        <f t="shared" si="113"/>
        <v>15.114169999999998</v>
      </c>
      <c r="AI425" s="68">
        <f t="shared" si="114"/>
        <v>2.421252</v>
      </c>
      <c r="AJ425" s="68">
        <f t="shared" si="115"/>
        <v>326.36430000000001</v>
      </c>
      <c r="AK425" s="68">
        <f t="shared" si="116"/>
        <v>10.088882</v>
      </c>
      <c r="AL425" s="87">
        <f t="shared" si="117"/>
        <v>194.548</v>
      </c>
      <c r="AM425" s="88">
        <f t="shared" si="118"/>
        <v>6555.692309</v>
      </c>
    </row>
    <row r="426" spans="1:43" x14ac:dyDescent="0.2">
      <c r="A426" s="65" t="s">
        <v>459</v>
      </c>
      <c r="B426" s="66">
        <v>133</v>
      </c>
      <c r="C426" s="66">
        <v>134</v>
      </c>
      <c r="D426" s="67" t="s">
        <v>607</v>
      </c>
      <c r="E426" s="67" t="s">
        <v>77</v>
      </c>
      <c r="F426" s="68">
        <v>990053</v>
      </c>
      <c r="G426" s="69">
        <v>2410</v>
      </c>
      <c r="H426" s="69">
        <v>64</v>
      </c>
      <c r="I426" s="69">
        <v>24.2</v>
      </c>
      <c r="J426" s="69">
        <v>41.7</v>
      </c>
      <c r="K426" s="69">
        <v>104</v>
      </c>
      <c r="L426" s="69">
        <v>9.91</v>
      </c>
      <c r="M426" s="69">
        <v>1200</v>
      </c>
      <c r="N426" s="69">
        <v>0.87</v>
      </c>
      <c r="O426" s="69">
        <v>300</v>
      </c>
      <c r="P426" s="69">
        <v>1090</v>
      </c>
      <c r="Q426" s="69">
        <v>278</v>
      </c>
      <c r="R426" s="69">
        <v>148</v>
      </c>
      <c r="S426" s="69">
        <v>12.4</v>
      </c>
      <c r="T426" s="69">
        <v>2.08</v>
      </c>
      <c r="U426" s="69">
        <v>261</v>
      </c>
      <c r="V426" s="69">
        <v>8.91</v>
      </c>
      <c r="W426" s="68">
        <f t="shared" si="102"/>
        <v>2960.444</v>
      </c>
      <c r="X426" s="68">
        <f t="shared" si="103"/>
        <v>73.452799999999996</v>
      </c>
      <c r="Y426" s="68">
        <f t="shared" si="104"/>
        <v>27.672699999999999</v>
      </c>
      <c r="Z426" s="68">
        <f t="shared" si="105"/>
        <v>48.28443</v>
      </c>
      <c r="AA426" s="68">
        <f t="shared" si="106"/>
        <v>119.8704</v>
      </c>
      <c r="AB426" s="68">
        <f t="shared" si="107"/>
        <v>11.351905</v>
      </c>
      <c r="AC426" s="68">
        <f t="shared" si="108"/>
        <v>1407.3600000000001</v>
      </c>
      <c r="AD426" s="68">
        <f t="shared" si="109"/>
        <v>0.98927699999999996</v>
      </c>
      <c r="AE426" s="68">
        <f t="shared" si="110"/>
        <v>1271.3760000000002</v>
      </c>
      <c r="AF426" s="68">
        <f t="shared" si="111"/>
        <v>335.87959999999998</v>
      </c>
      <c r="AG426" s="68">
        <f t="shared" si="112"/>
        <v>171.6208</v>
      </c>
      <c r="AH426" s="68">
        <f t="shared" si="113"/>
        <v>14.58488</v>
      </c>
      <c r="AI426" s="68">
        <f t="shared" si="114"/>
        <v>2.3755679999999999</v>
      </c>
      <c r="AJ426" s="68">
        <f t="shared" si="115"/>
        <v>331.44389999999999</v>
      </c>
      <c r="AK426" s="68">
        <f t="shared" si="116"/>
        <v>10.145817000000001</v>
      </c>
      <c r="AL426" s="87">
        <f t="shared" si="117"/>
        <v>429.15000000000003</v>
      </c>
      <c r="AM426" s="88">
        <f t="shared" si="118"/>
        <v>6786.8520770000005</v>
      </c>
    </row>
    <row r="427" spans="1:43" x14ac:dyDescent="0.2">
      <c r="A427" s="65" t="s">
        <v>459</v>
      </c>
      <c r="B427" s="66">
        <v>134</v>
      </c>
      <c r="C427" s="66">
        <v>135</v>
      </c>
      <c r="D427" s="67" t="s">
        <v>608</v>
      </c>
      <c r="E427" s="67" t="s">
        <v>77</v>
      </c>
      <c r="F427" s="68">
        <v>990053</v>
      </c>
      <c r="G427" s="69">
        <v>3230</v>
      </c>
      <c r="H427" s="69">
        <v>52.6</v>
      </c>
      <c r="I427" s="69">
        <v>19.5</v>
      </c>
      <c r="J427" s="69">
        <v>37</v>
      </c>
      <c r="K427" s="69">
        <v>89.5</v>
      </c>
      <c r="L427" s="69">
        <v>8.69</v>
      </c>
      <c r="M427" s="69">
        <v>1880</v>
      </c>
      <c r="N427" s="69">
        <v>0.77</v>
      </c>
      <c r="O427" s="69">
        <v>298</v>
      </c>
      <c r="P427" s="69">
        <v>1155</v>
      </c>
      <c r="Q427" s="69">
        <v>327</v>
      </c>
      <c r="R427" s="69">
        <v>135</v>
      </c>
      <c r="S427" s="69">
        <v>10.55</v>
      </c>
      <c r="T427" s="69">
        <v>1.68</v>
      </c>
      <c r="U427" s="69">
        <v>221</v>
      </c>
      <c r="V427" s="69">
        <v>7.39</v>
      </c>
      <c r="W427" s="68">
        <f t="shared" si="102"/>
        <v>3967.732</v>
      </c>
      <c r="X427" s="68">
        <f t="shared" si="103"/>
        <v>60.369019999999999</v>
      </c>
      <c r="Y427" s="68">
        <f t="shared" si="104"/>
        <v>22.298249999999999</v>
      </c>
      <c r="Z427" s="68">
        <f t="shared" si="105"/>
        <v>42.842299999999994</v>
      </c>
      <c r="AA427" s="68">
        <f t="shared" si="106"/>
        <v>103.15770000000001</v>
      </c>
      <c r="AB427" s="68">
        <f t="shared" si="107"/>
        <v>9.9543949999999999</v>
      </c>
      <c r="AC427" s="68">
        <f t="shared" si="108"/>
        <v>2204.864</v>
      </c>
      <c r="AD427" s="68">
        <f t="shared" si="109"/>
        <v>0.87556699999999998</v>
      </c>
      <c r="AE427" s="68">
        <f t="shared" si="110"/>
        <v>1347.192</v>
      </c>
      <c r="AF427" s="68">
        <f t="shared" si="111"/>
        <v>395.08139999999997</v>
      </c>
      <c r="AG427" s="68">
        <f t="shared" si="112"/>
        <v>156.54599999999999</v>
      </c>
      <c r="AH427" s="68">
        <f t="shared" si="113"/>
        <v>12.408910000000001</v>
      </c>
      <c r="AI427" s="68">
        <f t="shared" si="114"/>
        <v>1.9187279999999998</v>
      </c>
      <c r="AJ427" s="68">
        <f t="shared" si="115"/>
        <v>280.64789999999999</v>
      </c>
      <c r="AK427" s="68">
        <f t="shared" si="116"/>
        <v>8.4149930000000008</v>
      </c>
      <c r="AL427" s="87">
        <f t="shared" si="117"/>
        <v>426.28900000000004</v>
      </c>
      <c r="AM427" s="88">
        <f t="shared" si="118"/>
        <v>8614.3031630000005</v>
      </c>
    </row>
    <row r="428" spans="1:43" x14ac:dyDescent="0.2">
      <c r="A428" s="65" t="s">
        <v>459</v>
      </c>
      <c r="B428" s="66">
        <v>135</v>
      </c>
      <c r="C428" s="66">
        <v>136</v>
      </c>
      <c r="D428" s="67" t="s">
        <v>609</v>
      </c>
      <c r="E428" s="67" t="s">
        <v>77</v>
      </c>
      <c r="F428" s="68">
        <v>990053</v>
      </c>
      <c r="G428" s="70">
        <v>16350</v>
      </c>
      <c r="H428" s="69">
        <v>72.400000000000006</v>
      </c>
      <c r="I428" s="69">
        <v>24.5</v>
      </c>
      <c r="J428" s="69">
        <v>62.1</v>
      </c>
      <c r="K428" s="69">
        <v>136</v>
      </c>
      <c r="L428" s="69">
        <v>11.05</v>
      </c>
      <c r="M428" s="70">
        <v>14500</v>
      </c>
      <c r="N428" s="69">
        <v>1.1399999999999999</v>
      </c>
      <c r="O428" s="69">
        <v>1695</v>
      </c>
      <c r="P428" s="69">
        <v>3560</v>
      </c>
      <c r="Q428" s="70">
        <v>1215</v>
      </c>
      <c r="R428" s="69">
        <v>260</v>
      </c>
      <c r="S428" s="69">
        <v>14.35</v>
      </c>
      <c r="T428" s="69">
        <v>2.23</v>
      </c>
      <c r="U428" s="69">
        <v>275</v>
      </c>
      <c r="V428" s="69">
        <v>10.1</v>
      </c>
      <c r="W428" s="68">
        <f t="shared" si="102"/>
        <v>20084.34</v>
      </c>
      <c r="X428" s="68">
        <f t="shared" si="103"/>
        <v>83.09348</v>
      </c>
      <c r="Y428" s="68">
        <f t="shared" si="104"/>
        <v>28.015750000000001</v>
      </c>
      <c r="Z428" s="68">
        <f t="shared" si="105"/>
        <v>71.905590000000004</v>
      </c>
      <c r="AA428" s="68">
        <f t="shared" si="106"/>
        <v>156.75360000000001</v>
      </c>
      <c r="AB428" s="68">
        <f t="shared" si="107"/>
        <v>12.657775000000001</v>
      </c>
      <c r="AC428" s="68">
        <f t="shared" si="108"/>
        <v>17005.600000000002</v>
      </c>
      <c r="AD428" s="68">
        <f t="shared" si="109"/>
        <v>1.2962939999999998</v>
      </c>
      <c r="AE428" s="68">
        <f t="shared" si="110"/>
        <v>4152.384</v>
      </c>
      <c r="AF428" s="68">
        <f t="shared" si="111"/>
        <v>1467.963</v>
      </c>
      <c r="AG428" s="68">
        <f t="shared" si="112"/>
        <v>301.49599999999998</v>
      </c>
      <c r="AH428" s="68">
        <f t="shared" si="113"/>
        <v>16.87847</v>
      </c>
      <c r="AI428" s="68">
        <f t="shared" si="114"/>
        <v>2.5468829999999998</v>
      </c>
      <c r="AJ428" s="68">
        <f t="shared" si="115"/>
        <v>349.22250000000003</v>
      </c>
      <c r="AK428" s="68">
        <f t="shared" si="116"/>
        <v>11.500870000000001</v>
      </c>
      <c r="AL428" s="87">
        <f t="shared" si="117"/>
        <v>2424.6975000000002</v>
      </c>
      <c r="AM428" s="88">
        <f t="shared" si="118"/>
        <v>43745.654212000009</v>
      </c>
    </row>
    <row r="429" spans="1:43" x14ac:dyDescent="0.2">
      <c r="A429" s="65" t="s">
        <v>459</v>
      </c>
      <c r="B429" s="66">
        <v>136</v>
      </c>
      <c r="C429" s="66">
        <v>137</v>
      </c>
      <c r="D429" s="67" t="s">
        <v>610</v>
      </c>
      <c r="E429" s="67" t="s">
        <v>77</v>
      </c>
      <c r="F429" s="68">
        <v>990053</v>
      </c>
      <c r="G429" s="69">
        <v>7530</v>
      </c>
      <c r="H429" s="69">
        <v>50.9</v>
      </c>
      <c r="I429" s="69">
        <v>18.149999999999999</v>
      </c>
      <c r="J429" s="69">
        <v>41.9</v>
      </c>
      <c r="K429" s="69">
        <v>88.9</v>
      </c>
      <c r="L429" s="69">
        <v>8.27</v>
      </c>
      <c r="M429" s="69">
        <v>6080</v>
      </c>
      <c r="N429" s="69">
        <v>1.21</v>
      </c>
      <c r="O429" s="69">
        <v>1660</v>
      </c>
      <c r="P429" s="69">
        <v>1770</v>
      </c>
      <c r="Q429" s="69">
        <v>663</v>
      </c>
      <c r="R429" s="69">
        <v>166</v>
      </c>
      <c r="S429" s="69">
        <v>10.35</v>
      </c>
      <c r="T429" s="69">
        <v>1.84</v>
      </c>
      <c r="U429" s="69">
        <v>207</v>
      </c>
      <c r="V429" s="69">
        <v>8.43</v>
      </c>
      <c r="W429" s="68">
        <f t="shared" si="102"/>
        <v>9249.851999999999</v>
      </c>
      <c r="X429" s="68">
        <f t="shared" si="103"/>
        <v>58.417929999999998</v>
      </c>
      <c r="Y429" s="68">
        <f t="shared" si="104"/>
        <v>20.754524999999997</v>
      </c>
      <c r="Z429" s="68">
        <f t="shared" si="105"/>
        <v>48.516009999999994</v>
      </c>
      <c r="AA429" s="68">
        <f t="shared" si="106"/>
        <v>102.46614000000001</v>
      </c>
      <c r="AB429" s="68">
        <f t="shared" si="107"/>
        <v>9.4732849999999988</v>
      </c>
      <c r="AC429" s="68">
        <f t="shared" si="108"/>
        <v>7130.6240000000007</v>
      </c>
      <c r="AD429" s="68">
        <f t="shared" si="109"/>
        <v>1.375891</v>
      </c>
      <c r="AE429" s="68">
        <f t="shared" si="110"/>
        <v>2064.5280000000002</v>
      </c>
      <c r="AF429" s="68">
        <f t="shared" si="111"/>
        <v>801.03659999999991</v>
      </c>
      <c r="AG429" s="68">
        <f t="shared" si="112"/>
        <v>192.49359999999999</v>
      </c>
      <c r="AH429" s="68">
        <f t="shared" si="113"/>
        <v>12.17367</v>
      </c>
      <c r="AI429" s="68">
        <f t="shared" si="114"/>
        <v>2.101464</v>
      </c>
      <c r="AJ429" s="68">
        <f t="shared" si="115"/>
        <v>262.86930000000001</v>
      </c>
      <c r="AK429" s="68">
        <f t="shared" si="116"/>
        <v>9.5992409999999992</v>
      </c>
      <c r="AL429" s="87">
        <f t="shared" si="117"/>
        <v>2374.63</v>
      </c>
      <c r="AM429" s="88">
        <f t="shared" si="118"/>
        <v>19966.281655999999</v>
      </c>
    </row>
    <row r="430" spans="1:43" x14ac:dyDescent="0.2">
      <c r="A430" s="65" t="s">
        <v>459</v>
      </c>
      <c r="B430" s="66">
        <v>137</v>
      </c>
      <c r="C430" s="66">
        <v>138</v>
      </c>
      <c r="D430" s="67" t="s">
        <v>611</v>
      </c>
      <c r="E430" s="67" t="s">
        <v>77</v>
      </c>
      <c r="F430" s="68">
        <v>990053</v>
      </c>
      <c r="G430" s="69">
        <v>5180</v>
      </c>
      <c r="H430" s="69">
        <v>38.6</v>
      </c>
      <c r="I430" s="69">
        <v>15.4</v>
      </c>
      <c r="J430" s="69">
        <v>30.3</v>
      </c>
      <c r="K430" s="69">
        <v>70.2</v>
      </c>
      <c r="L430" s="69">
        <v>6.41</v>
      </c>
      <c r="M430" s="69">
        <v>3870</v>
      </c>
      <c r="N430" s="69">
        <v>0.97</v>
      </c>
      <c r="O430" s="69">
        <v>527</v>
      </c>
      <c r="P430" s="69">
        <v>1320</v>
      </c>
      <c r="Q430" s="69">
        <v>441</v>
      </c>
      <c r="R430" s="69">
        <v>120.5</v>
      </c>
      <c r="S430" s="69">
        <v>7.89</v>
      </c>
      <c r="T430" s="69">
        <v>1.6</v>
      </c>
      <c r="U430" s="69">
        <v>163</v>
      </c>
      <c r="V430" s="69">
        <v>7.93</v>
      </c>
      <c r="W430" s="68">
        <f t="shared" si="102"/>
        <v>6363.1120000000001</v>
      </c>
      <c r="X430" s="68">
        <f t="shared" si="103"/>
        <v>44.301220000000001</v>
      </c>
      <c r="Y430" s="68">
        <f t="shared" si="104"/>
        <v>17.6099</v>
      </c>
      <c r="Z430" s="68">
        <f t="shared" si="105"/>
        <v>35.08437</v>
      </c>
      <c r="AA430" s="68">
        <f t="shared" si="106"/>
        <v>80.912520000000015</v>
      </c>
      <c r="AB430" s="68">
        <f t="shared" si="107"/>
        <v>7.3426549999999997</v>
      </c>
      <c r="AC430" s="68">
        <f t="shared" si="108"/>
        <v>4538.7359999999999</v>
      </c>
      <c r="AD430" s="68">
        <f t="shared" si="109"/>
        <v>1.1029869999999999</v>
      </c>
      <c r="AE430" s="68">
        <f t="shared" si="110"/>
        <v>1539.6480000000001</v>
      </c>
      <c r="AF430" s="68">
        <f t="shared" si="111"/>
        <v>532.81619999999998</v>
      </c>
      <c r="AG430" s="68">
        <f t="shared" si="112"/>
        <v>139.73179999999999</v>
      </c>
      <c r="AH430" s="68">
        <f t="shared" si="113"/>
        <v>9.2802179999999996</v>
      </c>
      <c r="AI430" s="68">
        <f t="shared" si="114"/>
        <v>1.8273599999999999</v>
      </c>
      <c r="AJ430" s="68">
        <f t="shared" si="115"/>
        <v>206.99370000000002</v>
      </c>
      <c r="AK430" s="68">
        <f t="shared" si="116"/>
        <v>9.0298909999999992</v>
      </c>
      <c r="AL430" s="87">
        <f t="shared" si="117"/>
        <v>753.87350000000004</v>
      </c>
      <c r="AM430" s="88">
        <f t="shared" si="118"/>
        <v>13527.528821</v>
      </c>
    </row>
    <row r="431" spans="1:43" x14ac:dyDescent="0.2">
      <c r="A431" s="65" t="s">
        <v>459</v>
      </c>
      <c r="B431" s="66">
        <v>138</v>
      </c>
      <c r="C431" s="66">
        <v>139</v>
      </c>
      <c r="D431" s="67" t="s">
        <v>613</v>
      </c>
      <c r="E431" s="67" t="s">
        <v>77</v>
      </c>
      <c r="F431" s="68">
        <v>990053</v>
      </c>
      <c r="G431" s="69">
        <v>3800</v>
      </c>
      <c r="H431" s="69">
        <v>60.5</v>
      </c>
      <c r="I431" s="69">
        <v>25.4</v>
      </c>
      <c r="J431" s="69">
        <v>40.5</v>
      </c>
      <c r="K431" s="69">
        <v>98.3</v>
      </c>
      <c r="L431" s="69">
        <v>9.8000000000000007</v>
      </c>
      <c r="M431" s="69">
        <v>2430</v>
      </c>
      <c r="N431" s="69">
        <v>1.1399999999999999</v>
      </c>
      <c r="O431" s="69">
        <v>1290</v>
      </c>
      <c r="P431" s="69">
        <v>1250</v>
      </c>
      <c r="Q431" s="69">
        <v>367</v>
      </c>
      <c r="R431" s="69">
        <v>150</v>
      </c>
      <c r="S431" s="69">
        <v>11.7</v>
      </c>
      <c r="T431" s="69">
        <v>2.35</v>
      </c>
      <c r="U431" s="69">
        <v>258</v>
      </c>
      <c r="V431" s="69">
        <v>10.55</v>
      </c>
      <c r="W431" s="68">
        <f t="shared" si="102"/>
        <v>4667.92</v>
      </c>
      <c r="X431" s="68">
        <f t="shared" si="103"/>
        <v>69.435850000000002</v>
      </c>
      <c r="Y431" s="68">
        <f t="shared" si="104"/>
        <v>29.044899999999998</v>
      </c>
      <c r="Z431" s="68">
        <f t="shared" si="105"/>
        <v>46.894949999999994</v>
      </c>
      <c r="AA431" s="68">
        <f t="shared" si="106"/>
        <v>113.30058</v>
      </c>
      <c r="AB431" s="68">
        <f t="shared" si="107"/>
        <v>11.225900000000001</v>
      </c>
      <c r="AC431" s="68">
        <f t="shared" si="108"/>
        <v>2849.904</v>
      </c>
      <c r="AD431" s="68">
        <f t="shared" si="109"/>
        <v>1.2962939999999998</v>
      </c>
      <c r="AE431" s="68">
        <f t="shared" si="110"/>
        <v>1458.0000000000002</v>
      </c>
      <c r="AF431" s="68">
        <f t="shared" si="111"/>
        <v>443.40940000000001</v>
      </c>
      <c r="AG431" s="68">
        <f t="shared" si="112"/>
        <v>173.94</v>
      </c>
      <c r="AH431" s="68">
        <f t="shared" si="113"/>
        <v>13.761539999999998</v>
      </c>
      <c r="AI431" s="68">
        <f t="shared" si="114"/>
        <v>2.683935</v>
      </c>
      <c r="AJ431" s="68">
        <f t="shared" si="115"/>
        <v>327.63420000000002</v>
      </c>
      <c r="AK431" s="68">
        <f t="shared" si="116"/>
        <v>12.013285000000002</v>
      </c>
      <c r="AL431" s="87">
        <f t="shared" si="117"/>
        <v>1845.345</v>
      </c>
      <c r="AM431" s="88">
        <f t="shared" si="118"/>
        <v>10220.464834</v>
      </c>
      <c r="AN431" s="73"/>
      <c r="AO431" s="73"/>
      <c r="AP431" s="73"/>
      <c r="AQ431" s="73"/>
    </row>
    <row r="432" spans="1:43" x14ac:dyDescent="0.2">
      <c r="A432" s="65" t="s">
        <v>459</v>
      </c>
      <c r="B432" s="66">
        <v>139</v>
      </c>
      <c r="C432" s="66">
        <v>140</v>
      </c>
      <c r="D432" s="67" t="s">
        <v>614</v>
      </c>
      <c r="E432" s="67" t="s">
        <v>77</v>
      </c>
      <c r="F432" s="68">
        <v>990053</v>
      </c>
      <c r="G432" s="69">
        <v>4550</v>
      </c>
      <c r="H432" s="69">
        <v>87.2</v>
      </c>
      <c r="I432" s="69">
        <v>32.5</v>
      </c>
      <c r="J432" s="69">
        <v>52.1</v>
      </c>
      <c r="K432" s="69">
        <v>126.5</v>
      </c>
      <c r="L432" s="69">
        <v>14.1</v>
      </c>
      <c r="M432" s="69">
        <v>2600</v>
      </c>
      <c r="N432" s="69">
        <v>1.46</v>
      </c>
      <c r="O432" s="69">
        <v>1925</v>
      </c>
      <c r="P432" s="69">
        <v>1610</v>
      </c>
      <c r="Q432" s="69">
        <v>463</v>
      </c>
      <c r="R432" s="69">
        <v>194.5</v>
      </c>
      <c r="S432" s="69">
        <v>15.65</v>
      </c>
      <c r="T432" s="69">
        <v>3.35</v>
      </c>
      <c r="U432" s="69">
        <v>364</v>
      </c>
      <c r="V432" s="69">
        <v>14.65</v>
      </c>
      <c r="W432" s="68">
        <f t="shared" si="102"/>
        <v>5589.2199999999993</v>
      </c>
      <c r="X432" s="68">
        <f t="shared" si="103"/>
        <v>100.07944000000001</v>
      </c>
      <c r="Y432" s="68">
        <f t="shared" si="104"/>
        <v>37.16375</v>
      </c>
      <c r="Z432" s="68">
        <f t="shared" si="105"/>
        <v>60.326589999999996</v>
      </c>
      <c r="AA432" s="68">
        <f t="shared" si="106"/>
        <v>145.8039</v>
      </c>
      <c r="AB432" s="68">
        <f t="shared" si="107"/>
        <v>16.15155</v>
      </c>
      <c r="AC432" s="68">
        <f t="shared" si="108"/>
        <v>3049.28</v>
      </c>
      <c r="AD432" s="68">
        <f t="shared" si="109"/>
        <v>1.660166</v>
      </c>
      <c r="AE432" s="68">
        <f t="shared" si="110"/>
        <v>1877.9040000000002</v>
      </c>
      <c r="AF432" s="68">
        <f t="shared" si="111"/>
        <v>559.39659999999992</v>
      </c>
      <c r="AG432" s="68">
        <f t="shared" si="112"/>
        <v>225.54219999999998</v>
      </c>
      <c r="AH432" s="68">
        <f t="shared" si="113"/>
        <v>18.407529999999998</v>
      </c>
      <c r="AI432" s="68">
        <f t="shared" si="114"/>
        <v>3.8260349999999996</v>
      </c>
      <c r="AJ432" s="68">
        <f t="shared" si="115"/>
        <v>462.24360000000001</v>
      </c>
      <c r="AK432" s="68">
        <f t="shared" si="116"/>
        <v>16.681955000000002</v>
      </c>
      <c r="AL432" s="87">
        <f t="shared" si="117"/>
        <v>2753.7125000000001</v>
      </c>
      <c r="AM432" s="88">
        <f t="shared" si="118"/>
        <v>12163.687316</v>
      </c>
    </row>
    <row r="433" spans="1:43" x14ac:dyDescent="0.2">
      <c r="A433" s="65" t="s">
        <v>459</v>
      </c>
      <c r="B433" s="66">
        <v>140</v>
      </c>
      <c r="C433" s="66">
        <v>141</v>
      </c>
      <c r="D433" s="67" t="s">
        <v>615</v>
      </c>
      <c r="E433" s="67" t="s">
        <v>77</v>
      </c>
      <c r="F433" s="68">
        <v>990053</v>
      </c>
      <c r="G433" s="69">
        <v>3250</v>
      </c>
      <c r="H433" s="69">
        <v>89.1</v>
      </c>
      <c r="I433" s="69">
        <v>35.5</v>
      </c>
      <c r="J433" s="69">
        <v>55.2</v>
      </c>
      <c r="K433" s="69">
        <v>131</v>
      </c>
      <c r="L433" s="69">
        <v>14.35</v>
      </c>
      <c r="M433" s="69">
        <v>1725</v>
      </c>
      <c r="N433" s="69">
        <v>1.4</v>
      </c>
      <c r="O433" s="69">
        <v>1015</v>
      </c>
      <c r="P433" s="69">
        <v>1355</v>
      </c>
      <c r="Q433" s="69">
        <v>362</v>
      </c>
      <c r="R433" s="69">
        <v>192</v>
      </c>
      <c r="S433" s="69">
        <v>16.25</v>
      </c>
      <c r="T433" s="69">
        <v>3.22</v>
      </c>
      <c r="U433" s="69">
        <v>367</v>
      </c>
      <c r="V433" s="69">
        <v>13.9</v>
      </c>
      <c r="W433" s="68">
        <f t="shared" si="102"/>
        <v>3992.2999999999997</v>
      </c>
      <c r="X433" s="68">
        <f t="shared" si="103"/>
        <v>102.26006999999998</v>
      </c>
      <c r="Y433" s="68">
        <f t="shared" si="104"/>
        <v>40.594249999999995</v>
      </c>
      <c r="Z433" s="68">
        <f t="shared" si="105"/>
        <v>63.916080000000001</v>
      </c>
      <c r="AA433" s="68">
        <f t="shared" si="106"/>
        <v>150.9906</v>
      </c>
      <c r="AB433" s="68">
        <f t="shared" si="107"/>
        <v>16.437925</v>
      </c>
      <c r="AC433" s="68">
        <f t="shared" si="108"/>
        <v>2023.0800000000002</v>
      </c>
      <c r="AD433" s="68">
        <f t="shared" si="109"/>
        <v>1.5919399999999999</v>
      </c>
      <c r="AE433" s="68">
        <f t="shared" si="110"/>
        <v>1580.4720000000002</v>
      </c>
      <c r="AF433" s="68">
        <f t="shared" si="111"/>
        <v>437.36839999999995</v>
      </c>
      <c r="AG433" s="68">
        <f t="shared" si="112"/>
        <v>222.64319999999998</v>
      </c>
      <c r="AH433" s="68">
        <f t="shared" si="113"/>
        <v>19.113249999999997</v>
      </c>
      <c r="AI433" s="68">
        <f t="shared" si="114"/>
        <v>3.677562</v>
      </c>
      <c r="AJ433" s="68">
        <f t="shared" si="115"/>
        <v>466.05330000000004</v>
      </c>
      <c r="AK433" s="68">
        <f t="shared" si="116"/>
        <v>15.82793</v>
      </c>
      <c r="AL433" s="87">
        <f t="shared" si="117"/>
        <v>1451.9575000000002</v>
      </c>
      <c r="AM433" s="88">
        <f t="shared" si="118"/>
        <v>9136.3265069999998</v>
      </c>
    </row>
    <row r="434" spans="1:43" x14ac:dyDescent="0.2">
      <c r="A434" s="65" t="s">
        <v>459</v>
      </c>
      <c r="B434" s="66">
        <v>141</v>
      </c>
      <c r="C434" s="66">
        <v>142</v>
      </c>
      <c r="D434" s="67" t="s">
        <v>616</v>
      </c>
      <c r="E434" s="67" t="s">
        <v>77</v>
      </c>
      <c r="F434" s="68">
        <v>990053</v>
      </c>
      <c r="G434" s="69">
        <v>2300</v>
      </c>
      <c r="H434" s="69">
        <v>67.8</v>
      </c>
      <c r="I434" s="69">
        <v>27</v>
      </c>
      <c r="J434" s="69">
        <v>45.4</v>
      </c>
      <c r="K434" s="69">
        <v>108.5</v>
      </c>
      <c r="L434" s="69">
        <v>11.2</v>
      </c>
      <c r="M434" s="69">
        <v>1060</v>
      </c>
      <c r="N434" s="69">
        <v>1.31</v>
      </c>
      <c r="O434" s="70">
        <v>3040</v>
      </c>
      <c r="P434" s="69">
        <v>1115</v>
      </c>
      <c r="Q434" s="69">
        <v>270</v>
      </c>
      <c r="R434" s="69">
        <v>160</v>
      </c>
      <c r="S434" s="69">
        <v>12.75</v>
      </c>
      <c r="T434" s="69">
        <v>2.44</v>
      </c>
      <c r="U434" s="69">
        <v>282</v>
      </c>
      <c r="V434" s="69">
        <v>11.7</v>
      </c>
      <c r="W434" s="68">
        <f t="shared" si="102"/>
        <v>2825.3199999999997</v>
      </c>
      <c r="X434" s="68">
        <f t="shared" si="103"/>
        <v>77.814059999999998</v>
      </c>
      <c r="Y434" s="68">
        <f t="shared" si="104"/>
        <v>30.874499999999998</v>
      </c>
      <c r="Z434" s="68">
        <f t="shared" si="105"/>
        <v>52.568659999999994</v>
      </c>
      <c r="AA434" s="68">
        <f t="shared" si="106"/>
        <v>125.05710000000001</v>
      </c>
      <c r="AB434" s="68">
        <f t="shared" si="107"/>
        <v>12.829599999999999</v>
      </c>
      <c r="AC434" s="68">
        <f t="shared" si="108"/>
        <v>1243.1680000000001</v>
      </c>
      <c r="AD434" s="68">
        <f t="shared" si="109"/>
        <v>1.489601</v>
      </c>
      <c r="AE434" s="68">
        <f t="shared" si="110"/>
        <v>1300.5360000000001</v>
      </c>
      <c r="AF434" s="68">
        <f t="shared" si="111"/>
        <v>326.214</v>
      </c>
      <c r="AG434" s="68">
        <f t="shared" si="112"/>
        <v>185.536</v>
      </c>
      <c r="AH434" s="68">
        <f t="shared" si="113"/>
        <v>14.996549999999999</v>
      </c>
      <c r="AI434" s="68">
        <f t="shared" si="114"/>
        <v>2.7867239999999995</v>
      </c>
      <c r="AJ434" s="68">
        <f t="shared" si="115"/>
        <v>358.11180000000002</v>
      </c>
      <c r="AK434" s="68">
        <f t="shared" si="116"/>
        <v>13.322789999999999</v>
      </c>
      <c r="AL434" s="87">
        <f t="shared" si="117"/>
        <v>4348.72</v>
      </c>
      <c r="AM434" s="88">
        <f t="shared" si="118"/>
        <v>6570.6253849999994</v>
      </c>
    </row>
    <row r="435" spans="1:43" x14ac:dyDescent="0.2">
      <c r="A435" s="65" t="s">
        <v>459</v>
      </c>
      <c r="B435" s="66">
        <v>142</v>
      </c>
      <c r="C435" s="66">
        <v>143</v>
      </c>
      <c r="D435" s="67" t="s">
        <v>617</v>
      </c>
      <c r="E435" s="67" t="s">
        <v>77</v>
      </c>
      <c r="F435" s="68">
        <v>990053</v>
      </c>
      <c r="G435" s="69">
        <v>4290</v>
      </c>
      <c r="H435" s="69">
        <v>59.2</v>
      </c>
      <c r="I435" s="69">
        <v>23.9</v>
      </c>
      <c r="J435" s="69">
        <v>38.799999999999997</v>
      </c>
      <c r="K435" s="69">
        <v>90.4</v>
      </c>
      <c r="L435" s="69">
        <v>10</v>
      </c>
      <c r="M435" s="69">
        <v>2450</v>
      </c>
      <c r="N435" s="69">
        <v>1.3</v>
      </c>
      <c r="O435" s="70">
        <v>4120</v>
      </c>
      <c r="P435" s="69">
        <v>1405</v>
      </c>
      <c r="Q435" s="69">
        <v>425</v>
      </c>
      <c r="R435" s="69">
        <v>149.5</v>
      </c>
      <c r="S435" s="69">
        <v>10.95</v>
      </c>
      <c r="T435" s="69">
        <v>2.4300000000000002</v>
      </c>
      <c r="U435" s="69">
        <v>264</v>
      </c>
      <c r="V435" s="69">
        <v>11.8</v>
      </c>
      <c r="W435" s="68">
        <f t="shared" si="102"/>
        <v>5269.8359999999993</v>
      </c>
      <c r="X435" s="68">
        <f t="shared" si="103"/>
        <v>67.943839999999994</v>
      </c>
      <c r="Y435" s="68">
        <f t="shared" si="104"/>
        <v>27.329649999999997</v>
      </c>
      <c r="Z435" s="68">
        <f t="shared" si="105"/>
        <v>44.926519999999996</v>
      </c>
      <c r="AA435" s="68">
        <f t="shared" si="106"/>
        <v>104.19504000000001</v>
      </c>
      <c r="AB435" s="68">
        <f t="shared" si="107"/>
        <v>11.455</v>
      </c>
      <c r="AC435" s="68">
        <f t="shared" si="108"/>
        <v>2873.36</v>
      </c>
      <c r="AD435" s="68">
        <f t="shared" si="109"/>
        <v>1.4782300000000002</v>
      </c>
      <c r="AE435" s="68">
        <f t="shared" si="110"/>
        <v>1638.7920000000001</v>
      </c>
      <c r="AF435" s="68">
        <f t="shared" si="111"/>
        <v>513.48500000000001</v>
      </c>
      <c r="AG435" s="68">
        <f t="shared" si="112"/>
        <v>173.36019999999999</v>
      </c>
      <c r="AH435" s="68">
        <f t="shared" si="113"/>
        <v>12.879389999999999</v>
      </c>
      <c r="AI435" s="68">
        <f t="shared" si="114"/>
        <v>2.7753030000000001</v>
      </c>
      <c r="AJ435" s="68">
        <f t="shared" si="115"/>
        <v>335.25360000000001</v>
      </c>
      <c r="AK435" s="68">
        <f t="shared" si="116"/>
        <v>13.436660000000002</v>
      </c>
      <c r="AL435" s="87">
        <f t="shared" si="117"/>
        <v>5893.6600000000008</v>
      </c>
      <c r="AM435" s="88">
        <f t="shared" si="118"/>
        <v>11090.506432999999</v>
      </c>
    </row>
    <row r="436" spans="1:43" x14ac:dyDescent="0.2">
      <c r="A436" s="65" t="s">
        <v>459</v>
      </c>
      <c r="B436" s="66">
        <v>143</v>
      </c>
      <c r="C436" s="66">
        <v>144</v>
      </c>
      <c r="D436" s="67" t="s">
        <v>618</v>
      </c>
      <c r="E436" s="67" t="s">
        <v>77</v>
      </c>
      <c r="F436" s="68">
        <v>990053</v>
      </c>
      <c r="G436" s="69">
        <v>1685</v>
      </c>
      <c r="H436" s="69">
        <v>32.799999999999997</v>
      </c>
      <c r="I436" s="69">
        <v>13.25</v>
      </c>
      <c r="J436" s="69">
        <v>22.5</v>
      </c>
      <c r="K436" s="69">
        <v>53.8</v>
      </c>
      <c r="L436" s="69">
        <v>5.96</v>
      </c>
      <c r="M436" s="69">
        <v>894</v>
      </c>
      <c r="N436" s="69">
        <v>0.69</v>
      </c>
      <c r="O436" s="70">
        <v>2810</v>
      </c>
      <c r="P436" s="69">
        <v>664</v>
      </c>
      <c r="Q436" s="69">
        <v>180.5</v>
      </c>
      <c r="R436" s="69">
        <v>82.3</v>
      </c>
      <c r="S436" s="69">
        <v>6.55</v>
      </c>
      <c r="T436" s="69">
        <v>1.28</v>
      </c>
      <c r="U436" s="69">
        <v>143</v>
      </c>
      <c r="V436" s="69">
        <v>6.18</v>
      </c>
      <c r="W436" s="68">
        <f t="shared" si="102"/>
        <v>2069.8539999999998</v>
      </c>
      <c r="X436" s="68">
        <f t="shared" si="103"/>
        <v>37.644559999999991</v>
      </c>
      <c r="Y436" s="68">
        <f t="shared" si="104"/>
        <v>15.151375</v>
      </c>
      <c r="Z436" s="68">
        <f t="shared" si="105"/>
        <v>26.05275</v>
      </c>
      <c r="AA436" s="68">
        <f t="shared" si="106"/>
        <v>62.009880000000003</v>
      </c>
      <c r="AB436" s="68">
        <f t="shared" si="107"/>
        <v>6.8271799999999994</v>
      </c>
      <c r="AC436" s="68">
        <f t="shared" si="108"/>
        <v>1048.4832000000001</v>
      </c>
      <c r="AD436" s="68">
        <f t="shared" si="109"/>
        <v>0.78459899999999994</v>
      </c>
      <c r="AE436" s="68">
        <f t="shared" si="110"/>
        <v>774.48960000000011</v>
      </c>
      <c r="AF436" s="68">
        <f t="shared" si="111"/>
        <v>218.08009999999999</v>
      </c>
      <c r="AG436" s="68">
        <f t="shared" si="112"/>
        <v>95.435079999999999</v>
      </c>
      <c r="AH436" s="68">
        <f t="shared" si="113"/>
        <v>7.7041099999999991</v>
      </c>
      <c r="AI436" s="68">
        <f t="shared" si="114"/>
        <v>1.4618879999999999</v>
      </c>
      <c r="AJ436" s="68">
        <f t="shared" si="115"/>
        <v>181.59569999999999</v>
      </c>
      <c r="AK436" s="68">
        <f t="shared" si="116"/>
        <v>7.037166</v>
      </c>
      <c r="AL436" s="87">
        <f t="shared" si="117"/>
        <v>4019.7050000000004</v>
      </c>
      <c r="AM436" s="88">
        <f t="shared" si="118"/>
        <v>4552.6111879999999</v>
      </c>
    </row>
    <row r="437" spans="1:43" x14ac:dyDescent="0.2">
      <c r="A437" s="65" t="s">
        <v>459</v>
      </c>
      <c r="B437" s="66">
        <v>144</v>
      </c>
      <c r="C437" s="66">
        <v>145</v>
      </c>
      <c r="D437" s="67" t="s">
        <v>619</v>
      </c>
      <c r="E437" s="67" t="s">
        <v>77</v>
      </c>
      <c r="F437" s="68">
        <v>990053</v>
      </c>
      <c r="G437" s="69">
        <v>2410</v>
      </c>
      <c r="H437" s="69">
        <v>52.1</v>
      </c>
      <c r="I437" s="69">
        <v>19.850000000000001</v>
      </c>
      <c r="J437" s="69">
        <v>32.6</v>
      </c>
      <c r="K437" s="69">
        <v>81.3</v>
      </c>
      <c r="L437" s="69">
        <v>8.4700000000000006</v>
      </c>
      <c r="M437" s="69">
        <v>1275</v>
      </c>
      <c r="N437" s="69">
        <v>0.77</v>
      </c>
      <c r="O437" s="70">
        <v>6040</v>
      </c>
      <c r="P437" s="69">
        <v>913</v>
      </c>
      <c r="Q437" s="69">
        <v>258</v>
      </c>
      <c r="R437" s="69">
        <v>116.5</v>
      </c>
      <c r="S437" s="69">
        <v>9.82</v>
      </c>
      <c r="T437" s="69">
        <v>1.96</v>
      </c>
      <c r="U437" s="69">
        <v>210</v>
      </c>
      <c r="V437" s="69">
        <v>7.89</v>
      </c>
      <c r="W437" s="68">
        <f t="shared" si="102"/>
        <v>2960.444</v>
      </c>
      <c r="X437" s="68">
        <f t="shared" si="103"/>
        <v>59.795169999999999</v>
      </c>
      <c r="Y437" s="68">
        <f t="shared" si="104"/>
        <v>22.698475000000002</v>
      </c>
      <c r="Z437" s="68">
        <f t="shared" si="105"/>
        <v>37.747540000000001</v>
      </c>
      <c r="AA437" s="68">
        <f t="shared" si="106"/>
        <v>93.706379999999996</v>
      </c>
      <c r="AB437" s="68">
        <f t="shared" si="107"/>
        <v>9.7023849999999996</v>
      </c>
      <c r="AC437" s="68">
        <f t="shared" si="108"/>
        <v>1495.3200000000002</v>
      </c>
      <c r="AD437" s="68">
        <f t="shared" si="109"/>
        <v>0.87556699999999998</v>
      </c>
      <c r="AE437" s="68">
        <f t="shared" si="110"/>
        <v>1064.9232000000002</v>
      </c>
      <c r="AF437" s="68">
        <f t="shared" si="111"/>
        <v>311.71559999999999</v>
      </c>
      <c r="AG437" s="68">
        <f t="shared" si="112"/>
        <v>135.0934</v>
      </c>
      <c r="AH437" s="68">
        <f t="shared" si="113"/>
        <v>11.550284</v>
      </c>
      <c r="AI437" s="68">
        <f t="shared" si="114"/>
        <v>2.2385159999999997</v>
      </c>
      <c r="AJ437" s="68">
        <f t="shared" si="115"/>
        <v>266.67900000000003</v>
      </c>
      <c r="AK437" s="68">
        <f t="shared" si="116"/>
        <v>8.9843430000000009</v>
      </c>
      <c r="AL437" s="87">
        <f t="shared" si="117"/>
        <v>8640.2200000000012</v>
      </c>
      <c r="AM437" s="88">
        <f t="shared" si="118"/>
        <v>6481.4738600000001</v>
      </c>
    </row>
    <row r="438" spans="1:43" x14ac:dyDescent="0.2">
      <c r="A438" s="65" t="s">
        <v>459</v>
      </c>
      <c r="B438" s="66">
        <v>145</v>
      </c>
      <c r="C438" s="66">
        <v>146</v>
      </c>
      <c r="D438" s="67" t="s">
        <v>620</v>
      </c>
      <c r="E438" s="67" t="s">
        <v>77</v>
      </c>
      <c r="F438" s="68">
        <v>990053</v>
      </c>
      <c r="G438" s="69">
        <v>2490</v>
      </c>
      <c r="H438" s="69">
        <v>61.4</v>
      </c>
      <c r="I438" s="69">
        <v>22.2</v>
      </c>
      <c r="J438" s="69">
        <v>41</v>
      </c>
      <c r="K438" s="69">
        <v>96.3</v>
      </c>
      <c r="L438" s="69">
        <v>9.94</v>
      </c>
      <c r="M438" s="69">
        <v>1280</v>
      </c>
      <c r="N438" s="69">
        <v>0.9</v>
      </c>
      <c r="O438" s="70">
        <v>10050</v>
      </c>
      <c r="P438" s="69">
        <v>1080</v>
      </c>
      <c r="Q438" s="69">
        <v>282</v>
      </c>
      <c r="R438" s="69">
        <v>145.5</v>
      </c>
      <c r="S438" s="69">
        <v>11.8</v>
      </c>
      <c r="T438" s="69">
        <v>1.96</v>
      </c>
      <c r="U438" s="69">
        <v>250</v>
      </c>
      <c r="V438" s="69">
        <v>7.97</v>
      </c>
      <c r="W438" s="68">
        <f t="shared" si="102"/>
        <v>3058.7159999999999</v>
      </c>
      <c r="X438" s="68">
        <f t="shared" si="103"/>
        <v>70.468779999999995</v>
      </c>
      <c r="Y438" s="68">
        <f t="shared" si="104"/>
        <v>25.3857</v>
      </c>
      <c r="Z438" s="68">
        <f t="shared" si="105"/>
        <v>47.4739</v>
      </c>
      <c r="AA438" s="68">
        <f t="shared" si="106"/>
        <v>110.99538</v>
      </c>
      <c r="AB438" s="68">
        <f t="shared" si="107"/>
        <v>11.38627</v>
      </c>
      <c r="AC438" s="68">
        <f t="shared" si="108"/>
        <v>1501.1840000000002</v>
      </c>
      <c r="AD438" s="68">
        <f t="shared" si="109"/>
        <v>1.02339</v>
      </c>
      <c r="AE438" s="68">
        <f t="shared" si="110"/>
        <v>1259.7120000000002</v>
      </c>
      <c r="AF438" s="68">
        <f t="shared" si="111"/>
        <v>340.7124</v>
      </c>
      <c r="AG438" s="68">
        <f t="shared" si="112"/>
        <v>168.7218</v>
      </c>
      <c r="AH438" s="68">
        <f t="shared" si="113"/>
        <v>13.879160000000001</v>
      </c>
      <c r="AI438" s="68">
        <f t="shared" si="114"/>
        <v>2.2385159999999997</v>
      </c>
      <c r="AJ438" s="68">
        <f t="shared" si="115"/>
        <v>317.47500000000002</v>
      </c>
      <c r="AK438" s="68">
        <f t="shared" si="116"/>
        <v>9.0754389999999994</v>
      </c>
      <c r="AL438" s="87">
        <f t="shared" si="117"/>
        <v>14376.525000000001</v>
      </c>
      <c r="AM438" s="88">
        <f t="shared" si="118"/>
        <v>6938.4477350000025</v>
      </c>
    </row>
    <row r="439" spans="1:43" x14ac:dyDescent="0.2">
      <c r="A439" s="65" t="s">
        <v>459</v>
      </c>
      <c r="B439" s="66">
        <v>146</v>
      </c>
      <c r="C439" s="66">
        <v>147</v>
      </c>
      <c r="D439" s="67" t="s">
        <v>622</v>
      </c>
      <c r="E439" s="67" t="s">
        <v>77</v>
      </c>
      <c r="F439" s="68">
        <v>990053</v>
      </c>
      <c r="G439" s="69">
        <v>1505</v>
      </c>
      <c r="H439" s="69">
        <v>33.4</v>
      </c>
      <c r="I439" s="69">
        <v>12.85</v>
      </c>
      <c r="J439" s="69">
        <v>22.1</v>
      </c>
      <c r="K439" s="69">
        <v>55.2</v>
      </c>
      <c r="L439" s="69">
        <v>5.45</v>
      </c>
      <c r="M439" s="69">
        <v>769</v>
      </c>
      <c r="N439" s="69">
        <v>0.56999999999999995</v>
      </c>
      <c r="O439" s="70">
        <v>2900</v>
      </c>
      <c r="P439" s="69">
        <v>598</v>
      </c>
      <c r="Q439" s="69">
        <v>163.5</v>
      </c>
      <c r="R439" s="69">
        <v>76.2</v>
      </c>
      <c r="S439" s="69">
        <v>6.11</v>
      </c>
      <c r="T439" s="69">
        <v>1.21</v>
      </c>
      <c r="U439" s="69">
        <v>136</v>
      </c>
      <c r="V439" s="69">
        <v>5.51</v>
      </c>
      <c r="W439" s="68">
        <f t="shared" si="102"/>
        <v>1848.742</v>
      </c>
      <c r="X439" s="68">
        <f t="shared" si="103"/>
        <v>38.333179999999999</v>
      </c>
      <c r="Y439" s="68">
        <f t="shared" si="104"/>
        <v>14.693974999999998</v>
      </c>
      <c r="Z439" s="68">
        <f t="shared" si="105"/>
        <v>25.589590000000001</v>
      </c>
      <c r="AA439" s="68">
        <f t="shared" si="106"/>
        <v>63.623520000000006</v>
      </c>
      <c r="AB439" s="68">
        <f t="shared" si="107"/>
        <v>6.2429750000000004</v>
      </c>
      <c r="AC439" s="68">
        <f t="shared" si="108"/>
        <v>901.8832000000001</v>
      </c>
      <c r="AD439" s="68">
        <f t="shared" si="109"/>
        <v>0.64814699999999992</v>
      </c>
      <c r="AE439" s="68">
        <f t="shared" si="110"/>
        <v>697.50720000000001</v>
      </c>
      <c r="AF439" s="68">
        <f t="shared" si="111"/>
        <v>197.54069999999999</v>
      </c>
      <c r="AG439" s="68">
        <f t="shared" si="112"/>
        <v>88.361519999999999</v>
      </c>
      <c r="AH439" s="68">
        <f t="shared" si="113"/>
        <v>7.1865819999999996</v>
      </c>
      <c r="AI439" s="68">
        <f t="shared" si="114"/>
        <v>1.3819409999999999</v>
      </c>
      <c r="AJ439" s="68">
        <f t="shared" si="115"/>
        <v>172.7064</v>
      </c>
      <c r="AK439" s="68">
        <f t="shared" si="116"/>
        <v>6.2742370000000003</v>
      </c>
      <c r="AL439" s="87">
        <f t="shared" si="117"/>
        <v>4148.4500000000007</v>
      </c>
      <c r="AM439" s="88">
        <f t="shared" si="118"/>
        <v>4070.7151669999998</v>
      </c>
    </row>
    <row r="440" spans="1:43" x14ac:dyDescent="0.2">
      <c r="A440" s="65" t="s">
        <v>459</v>
      </c>
      <c r="B440" s="66">
        <v>147</v>
      </c>
      <c r="C440" s="66">
        <v>148</v>
      </c>
      <c r="D440" s="67" t="s">
        <v>623</v>
      </c>
      <c r="E440" s="67" t="s">
        <v>77</v>
      </c>
      <c r="F440" s="68">
        <v>990054</v>
      </c>
      <c r="G440" s="69">
        <v>3890</v>
      </c>
      <c r="H440" s="69">
        <v>75.8</v>
      </c>
      <c r="I440" s="69">
        <v>25.3</v>
      </c>
      <c r="J440" s="69">
        <v>53.2</v>
      </c>
      <c r="K440" s="69">
        <v>127.5</v>
      </c>
      <c r="L440" s="69">
        <v>11.9</v>
      </c>
      <c r="M440" s="69">
        <v>2180</v>
      </c>
      <c r="N440" s="69">
        <v>1.1599999999999999</v>
      </c>
      <c r="O440" s="69">
        <v>1090</v>
      </c>
      <c r="P440" s="69">
        <v>1495</v>
      </c>
      <c r="Q440" s="69">
        <v>412</v>
      </c>
      <c r="R440" s="69">
        <v>192.5</v>
      </c>
      <c r="S440" s="69">
        <v>15.2</v>
      </c>
      <c r="T440" s="69">
        <v>2.4500000000000002</v>
      </c>
      <c r="U440" s="69">
        <v>296</v>
      </c>
      <c r="V440" s="69">
        <v>10.8</v>
      </c>
      <c r="W440" s="68">
        <f t="shared" si="102"/>
        <v>4778.4759999999997</v>
      </c>
      <c r="X440" s="68">
        <f t="shared" si="103"/>
        <v>86.995659999999987</v>
      </c>
      <c r="Y440" s="68">
        <f t="shared" si="104"/>
        <v>28.93055</v>
      </c>
      <c r="Z440" s="68">
        <f t="shared" si="105"/>
        <v>61.600279999999998</v>
      </c>
      <c r="AA440" s="68">
        <f t="shared" si="106"/>
        <v>146.95650000000001</v>
      </c>
      <c r="AB440" s="68">
        <f t="shared" si="107"/>
        <v>13.631449999999999</v>
      </c>
      <c r="AC440" s="68">
        <f t="shared" si="108"/>
        <v>2556.7040000000002</v>
      </c>
      <c r="AD440" s="68">
        <f t="shared" si="109"/>
        <v>1.3190359999999999</v>
      </c>
      <c r="AE440" s="68">
        <f t="shared" si="110"/>
        <v>1743.7680000000003</v>
      </c>
      <c r="AF440" s="68">
        <f t="shared" si="111"/>
        <v>497.77839999999998</v>
      </c>
      <c r="AG440" s="68">
        <f t="shared" si="112"/>
        <v>223.22299999999998</v>
      </c>
      <c r="AH440" s="68">
        <f t="shared" si="113"/>
        <v>17.878239999999998</v>
      </c>
      <c r="AI440" s="68">
        <f t="shared" si="114"/>
        <v>2.7981449999999999</v>
      </c>
      <c r="AJ440" s="68">
        <f t="shared" si="115"/>
        <v>375.8904</v>
      </c>
      <c r="AK440" s="68">
        <f t="shared" si="116"/>
        <v>12.297960000000002</v>
      </c>
      <c r="AL440" s="87">
        <f t="shared" si="117"/>
        <v>1559.2450000000001</v>
      </c>
      <c r="AM440" s="88">
        <f t="shared" si="118"/>
        <v>10548.247621</v>
      </c>
    </row>
    <row r="441" spans="1:43" x14ac:dyDescent="0.2">
      <c r="A441" s="65" t="s">
        <v>459</v>
      </c>
      <c r="B441" s="66">
        <v>148</v>
      </c>
      <c r="C441" s="66">
        <v>149</v>
      </c>
      <c r="D441" s="67" t="s">
        <v>625</v>
      </c>
      <c r="E441" s="67" t="s">
        <v>77</v>
      </c>
      <c r="F441" s="68">
        <v>990054</v>
      </c>
      <c r="G441" s="69">
        <v>2730</v>
      </c>
      <c r="H441" s="69">
        <v>67.099999999999994</v>
      </c>
      <c r="I441" s="69">
        <v>25</v>
      </c>
      <c r="J441" s="69">
        <v>40.700000000000003</v>
      </c>
      <c r="K441" s="69">
        <v>101.5</v>
      </c>
      <c r="L441" s="69">
        <v>10.85</v>
      </c>
      <c r="M441" s="69">
        <v>1435</v>
      </c>
      <c r="N441" s="69">
        <v>1.03</v>
      </c>
      <c r="O441" s="70">
        <v>4120</v>
      </c>
      <c r="P441" s="69">
        <v>1105</v>
      </c>
      <c r="Q441" s="69">
        <v>297</v>
      </c>
      <c r="R441" s="69">
        <v>147</v>
      </c>
      <c r="S441" s="69">
        <v>12.8</v>
      </c>
      <c r="T441" s="69">
        <v>2.39</v>
      </c>
      <c r="U441" s="69">
        <v>282</v>
      </c>
      <c r="V441" s="69">
        <v>11</v>
      </c>
      <c r="W441" s="68">
        <f t="shared" si="102"/>
        <v>3353.5319999999997</v>
      </c>
      <c r="X441" s="68">
        <f t="shared" si="103"/>
        <v>77.01066999999999</v>
      </c>
      <c r="Y441" s="68">
        <f t="shared" si="104"/>
        <v>28.587499999999999</v>
      </c>
      <c r="Z441" s="68">
        <f t="shared" si="105"/>
        <v>47.126530000000002</v>
      </c>
      <c r="AA441" s="68">
        <f t="shared" si="106"/>
        <v>116.9889</v>
      </c>
      <c r="AB441" s="68">
        <f t="shared" si="107"/>
        <v>12.428674999999998</v>
      </c>
      <c r="AC441" s="68">
        <f t="shared" si="108"/>
        <v>1682.9680000000001</v>
      </c>
      <c r="AD441" s="68">
        <f t="shared" si="109"/>
        <v>1.1712130000000001</v>
      </c>
      <c r="AE441" s="68">
        <f t="shared" si="110"/>
        <v>1288.8720000000001</v>
      </c>
      <c r="AF441" s="68">
        <f t="shared" si="111"/>
        <v>358.83539999999999</v>
      </c>
      <c r="AG441" s="68">
        <f t="shared" si="112"/>
        <v>170.46119999999999</v>
      </c>
      <c r="AH441" s="68">
        <f t="shared" si="113"/>
        <v>15.05536</v>
      </c>
      <c r="AI441" s="68">
        <f t="shared" si="114"/>
        <v>2.729619</v>
      </c>
      <c r="AJ441" s="68">
        <f t="shared" si="115"/>
        <v>358.11180000000002</v>
      </c>
      <c r="AK441" s="68">
        <f t="shared" si="116"/>
        <v>12.525700000000001</v>
      </c>
      <c r="AL441" s="87">
        <f t="shared" si="117"/>
        <v>5893.6600000000008</v>
      </c>
      <c r="AM441" s="88">
        <f t="shared" si="118"/>
        <v>7526.4045669999996</v>
      </c>
    </row>
    <row r="442" spans="1:43" x14ac:dyDescent="0.2">
      <c r="A442" s="65" t="s">
        <v>459</v>
      </c>
      <c r="B442" s="66">
        <v>149</v>
      </c>
      <c r="C442" s="66">
        <v>150</v>
      </c>
      <c r="D442" s="67" t="s">
        <v>626</v>
      </c>
      <c r="E442" s="67" t="s">
        <v>77</v>
      </c>
      <c r="F442" s="68">
        <v>990054</v>
      </c>
      <c r="G442" s="69">
        <v>3530</v>
      </c>
      <c r="H442" s="69">
        <v>55.9</v>
      </c>
      <c r="I442" s="69">
        <v>18.850000000000001</v>
      </c>
      <c r="J442" s="69">
        <v>40.4</v>
      </c>
      <c r="K442" s="69">
        <v>97</v>
      </c>
      <c r="L442" s="69">
        <v>8.32</v>
      </c>
      <c r="M442" s="69">
        <v>2260</v>
      </c>
      <c r="N442" s="69">
        <v>0.98</v>
      </c>
      <c r="O442" s="69">
        <v>523</v>
      </c>
      <c r="P442" s="69">
        <v>1215</v>
      </c>
      <c r="Q442" s="69">
        <v>359</v>
      </c>
      <c r="R442" s="69">
        <v>158</v>
      </c>
      <c r="S442" s="69">
        <v>11.5</v>
      </c>
      <c r="T442" s="69">
        <v>1.86</v>
      </c>
      <c r="U442" s="69">
        <v>212</v>
      </c>
      <c r="V442" s="69">
        <v>9.14</v>
      </c>
      <c r="W442" s="68">
        <f t="shared" si="102"/>
        <v>4336.2519999999995</v>
      </c>
      <c r="X442" s="68">
        <f t="shared" si="103"/>
        <v>64.15643</v>
      </c>
      <c r="Y442" s="68">
        <f t="shared" si="104"/>
        <v>21.554975000000002</v>
      </c>
      <c r="Z442" s="68">
        <f t="shared" si="105"/>
        <v>46.779159999999997</v>
      </c>
      <c r="AA442" s="68">
        <f t="shared" si="106"/>
        <v>111.80220000000001</v>
      </c>
      <c r="AB442" s="68">
        <f t="shared" si="107"/>
        <v>9.5305599999999995</v>
      </c>
      <c r="AC442" s="68">
        <f t="shared" si="108"/>
        <v>2650.5280000000002</v>
      </c>
      <c r="AD442" s="68">
        <f t="shared" si="109"/>
        <v>1.114358</v>
      </c>
      <c r="AE442" s="68">
        <f t="shared" si="110"/>
        <v>1417.1760000000002</v>
      </c>
      <c r="AF442" s="68">
        <f t="shared" si="111"/>
        <v>433.74379999999996</v>
      </c>
      <c r="AG442" s="68">
        <f t="shared" si="112"/>
        <v>183.21680000000001</v>
      </c>
      <c r="AH442" s="68">
        <f t="shared" si="113"/>
        <v>13.526299999999999</v>
      </c>
      <c r="AI442" s="68">
        <f t="shared" si="114"/>
        <v>2.1243059999999998</v>
      </c>
      <c r="AJ442" s="68">
        <f t="shared" si="115"/>
        <v>269.21879999999999</v>
      </c>
      <c r="AK442" s="68">
        <f t="shared" si="116"/>
        <v>10.407718000000001</v>
      </c>
      <c r="AL442" s="87">
        <f t="shared" si="117"/>
        <v>748.15150000000006</v>
      </c>
      <c r="AM442" s="88">
        <f t="shared" si="118"/>
        <v>9571.1314070000008</v>
      </c>
    </row>
    <row r="443" spans="1:43" x14ac:dyDescent="0.2">
      <c r="A443" s="65" t="s">
        <v>459</v>
      </c>
      <c r="B443" s="66">
        <v>150</v>
      </c>
      <c r="C443" s="66">
        <v>151</v>
      </c>
      <c r="D443" s="67" t="s">
        <v>628</v>
      </c>
      <c r="E443" s="67" t="s">
        <v>77</v>
      </c>
      <c r="F443" s="68">
        <v>990054</v>
      </c>
      <c r="G443" s="69">
        <v>2410</v>
      </c>
      <c r="H443" s="69">
        <v>46</v>
      </c>
      <c r="I443" s="69">
        <v>18.149999999999999</v>
      </c>
      <c r="J443" s="69">
        <v>29.6</v>
      </c>
      <c r="K443" s="69">
        <v>71.099999999999994</v>
      </c>
      <c r="L443" s="69">
        <v>7.54</v>
      </c>
      <c r="M443" s="69">
        <v>1420</v>
      </c>
      <c r="N443" s="69">
        <v>1.28</v>
      </c>
      <c r="O443" s="69">
        <v>828</v>
      </c>
      <c r="P443" s="69">
        <v>840</v>
      </c>
      <c r="Q443" s="69">
        <v>249</v>
      </c>
      <c r="R443" s="69">
        <v>115</v>
      </c>
      <c r="S443" s="69">
        <v>8.98</v>
      </c>
      <c r="T443" s="69">
        <v>1.99</v>
      </c>
      <c r="U443" s="69">
        <v>204</v>
      </c>
      <c r="V443" s="69">
        <v>11.4</v>
      </c>
      <c r="W443" s="68">
        <f t="shared" si="102"/>
        <v>2960.444</v>
      </c>
      <c r="X443" s="68">
        <f t="shared" si="103"/>
        <v>52.794199999999996</v>
      </c>
      <c r="Y443" s="68">
        <f t="shared" si="104"/>
        <v>20.754524999999997</v>
      </c>
      <c r="Z443" s="68">
        <f t="shared" si="105"/>
        <v>34.27384</v>
      </c>
      <c r="AA443" s="68">
        <f t="shared" si="106"/>
        <v>81.949860000000001</v>
      </c>
      <c r="AB443" s="68">
        <f t="shared" si="107"/>
        <v>8.6370699999999996</v>
      </c>
      <c r="AC443" s="68">
        <f t="shared" si="108"/>
        <v>1665.3760000000002</v>
      </c>
      <c r="AD443" s="68">
        <f t="shared" si="109"/>
        <v>1.4554880000000001</v>
      </c>
      <c r="AE443" s="68">
        <f t="shared" si="110"/>
        <v>979.77600000000007</v>
      </c>
      <c r="AF443" s="68">
        <f t="shared" si="111"/>
        <v>300.84179999999998</v>
      </c>
      <c r="AG443" s="68">
        <f t="shared" si="112"/>
        <v>133.35399999999998</v>
      </c>
      <c r="AH443" s="68">
        <f t="shared" si="113"/>
        <v>10.562275999999999</v>
      </c>
      <c r="AI443" s="68">
        <f t="shared" si="114"/>
        <v>2.2727789999999999</v>
      </c>
      <c r="AJ443" s="68">
        <f t="shared" si="115"/>
        <v>259.05959999999999</v>
      </c>
      <c r="AK443" s="68">
        <f t="shared" si="116"/>
        <v>12.98118</v>
      </c>
      <c r="AL443" s="87">
        <f t="shared" si="117"/>
        <v>1184.4540000000002</v>
      </c>
      <c r="AM443" s="88">
        <f t="shared" si="118"/>
        <v>6524.5326179999984</v>
      </c>
    </row>
    <row r="444" spans="1:43" x14ac:dyDescent="0.2">
      <c r="A444" s="65" t="s">
        <v>459</v>
      </c>
      <c r="B444" s="66">
        <v>151</v>
      </c>
      <c r="C444" s="66">
        <v>152</v>
      </c>
      <c r="D444" s="67" t="s">
        <v>629</v>
      </c>
      <c r="E444" s="67" t="s">
        <v>77</v>
      </c>
      <c r="F444" s="68">
        <v>990054</v>
      </c>
      <c r="G444" s="69">
        <v>2750</v>
      </c>
      <c r="H444" s="69">
        <v>80.599999999999994</v>
      </c>
      <c r="I444" s="69">
        <v>27.7</v>
      </c>
      <c r="J444" s="69">
        <v>54.6</v>
      </c>
      <c r="K444" s="69">
        <v>132.5</v>
      </c>
      <c r="L444" s="69">
        <v>12.6</v>
      </c>
      <c r="M444" s="69">
        <v>1355</v>
      </c>
      <c r="N444" s="69">
        <v>1.07</v>
      </c>
      <c r="O444" s="69">
        <v>2390</v>
      </c>
      <c r="P444" s="69">
        <v>1235</v>
      </c>
      <c r="Q444" s="69">
        <v>318</v>
      </c>
      <c r="R444" s="69">
        <v>201</v>
      </c>
      <c r="S444" s="69">
        <v>15.35</v>
      </c>
      <c r="T444" s="69">
        <v>2.4700000000000002</v>
      </c>
      <c r="U444" s="69">
        <v>322</v>
      </c>
      <c r="V444" s="69">
        <v>12.1</v>
      </c>
      <c r="W444" s="68">
        <f t="shared" si="102"/>
        <v>3378.1</v>
      </c>
      <c r="X444" s="68">
        <f t="shared" si="103"/>
        <v>92.504619999999989</v>
      </c>
      <c r="Y444" s="68">
        <f t="shared" si="104"/>
        <v>31.674949999999999</v>
      </c>
      <c r="Z444" s="68">
        <f t="shared" si="105"/>
        <v>63.221339999999998</v>
      </c>
      <c r="AA444" s="68">
        <f t="shared" si="106"/>
        <v>152.71950000000001</v>
      </c>
      <c r="AB444" s="68">
        <f t="shared" si="107"/>
        <v>14.433299999999999</v>
      </c>
      <c r="AC444" s="68">
        <f t="shared" si="108"/>
        <v>1589.144</v>
      </c>
      <c r="AD444" s="68">
        <f t="shared" si="109"/>
        <v>1.2166970000000001</v>
      </c>
      <c r="AE444" s="68">
        <f t="shared" si="110"/>
        <v>1440.5040000000001</v>
      </c>
      <c r="AF444" s="68">
        <f t="shared" si="111"/>
        <v>384.20759999999996</v>
      </c>
      <c r="AG444" s="68">
        <f t="shared" si="112"/>
        <v>233.0796</v>
      </c>
      <c r="AH444" s="68">
        <f t="shared" si="113"/>
        <v>18.054669999999998</v>
      </c>
      <c r="AI444" s="68">
        <f t="shared" si="114"/>
        <v>2.8209870000000001</v>
      </c>
      <c r="AJ444" s="68">
        <f t="shared" si="115"/>
        <v>408.90780000000001</v>
      </c>
      <c r="AK444" s="68">
        <f t="shared" si="116"/>
        <v>13.778270000000001</v>
      </c>
      <c r="AL444" s="87">
        <f t="shared" si="117"/>
        <v>3418.8950000000004</v>
      </c>
      <c r="AM444" s="88">
        <f t="shared" si="118"/>
        <v>7824.3673340000005</v>
      </c>
    </row>
    <row r="445" spans="1:43" x14ac:dyDescent="0.2">
      <c r="A445" s="76" t="s">
        <v>459</v>
      </c>
      <c r="B445" s="77">
        <v>152</v>
      </c>
      <c r="C445" s="77">
        <v>153</v>
      </c>
      <c r="D445" s="78" t="s">
        <v>633</v>
      </c>
      <c r="E445" s="78" t="s">
        <v>77</v>
      </c>
      <c r="F445" s="79">
        <v>990054</v>
      </c>
      <c r="G445" s="80">
        <v>1785</v>
      </c>
      <c r="H445" s="80">
        <v>36.200000000000003</v>
      </c>
      <c r="I445" s="80">
        <v>14.45</v>
      </c>
      <c r="J445" s="80">
        <v>23.9</v>
      </c>
      <c r="K445" s="80">
        <v>59.2</v>
      </c>
      <c r="L445" s="80">
        <v>5.91</v>
      </c>
      <c r="M445" s="80">
        <v>935</v>
      </c>
      <c r="N445" s="80">
        <v>0.74</v>
      </c>
      <c r="O445" s="81">
        <v>19600</v>
      </c>
      <c r="P445" s="80">
        <v>656</v>
      </c>
      <c r="Q445" s="80">
        <v>184</v>
      </c>
      <c r="R445" s="80">
        <v>89.7</v>
      </c>
      <c r="S445" s="80">
        <v>6.97</v>
      </c>
      <c r="T445" s="80">
        <v>1.35</v>
      </c>
      <c r="U445" s="80">
        <v>151.5</v>
      </c>
      <c r="V445" s="80">
        <v>6.99</v>
      </c>
      <c r="W445" s="68">
        <f t="shared" si="102"/>
        <v>2192.694</v>
      </c>
      <c r="X445" s="68">
        <f t="shared" si="103"/>
        <v>41.54674</v>
      </c>
      <c r="Y445" s="68">
        <f t="shared" si="104"/>
        <v>16.523574999999997</v>
      </c>
      <c r="Z445" s="68">
        <f t="shared" si="105"/>
        <v>27.673809999999996</v>
      </c>
      <c r="AA445" s="68">
        <f t="shared" si="106"/>
        <v>68.233920000000012</v>
      </c>
      <c r="AB445" s="68">
        <f t="shared" si="107"/>
        <v>6.7699049999999996</v>
      </c>
      <c r="AC445" s="68">
        <f t="shared" si="108"/>
        <v>1096.568</v>
      </c>
      <c r="AD445" s="68">
        <f t="shared" si="109"/>
        <v>0.84145400000000004</v>
      </c>
      <c r="AE445" s="68">
        <f t="shared" si="110"/>
        <v>765.15840000000003</v>
      </c>
      <c r="AF445" s="68">
        <f t="shared" si="111"/>
        <v>222.30879999999999</v>
      </c>
      <c r="AG445" s="68">
        <f t="shared" si="112"/>
        <v>104.01612</v>
      </c>
      <c r="AH445" s="68">
        <f t="shared" si="113"/>
        <v>8.1981139999999986</v>
      </c>
      <c r="AI445" s="68">
        <f t="shared" si="114"/>
        <v>1.5418350000000001</v>
      </c>
      <c r="AJ445" s="68">
        <f t="shared" si="115"/>
        <v>192.38985</v>
      </c>
      <c r="AK445" s="68">
        <f t="shared" si="116"/>
        <v>7.9595130000000003</v>
      </c>
      <c r="AL445" s="87">
        <f t="shared" si="117"/>
        <v>28037.800000000003</v>
      </c>
      <c r="AM445" s="88">
        <f t="shared" si="118"/>
        <v>4752.4240359999994</v>
      </c>
      <c r="AN445" s="64"/>
      <c r="AO445" s="64"/>
      <c r="AP445" s="64"/>
      <c r="AQ445" s="64"/>
    </row>
    <row r="446" spans="1:43" x14ac:dyDescent="0.2">
      <c r="AJ446" s="36"/>
      <c r="AK446" s="36"/>
      <c r="AL446" s="83">
        <f>AVERAGE(AL3:AL445)</f>
        <v>1851.4809731376972</v>
      </c>
      <c r="AM446" s="84">
        <f>AVERAGE(AM3:AM445)</f>
        <v>15569.207620442443</v>
      </c>
    </row>
    <row r="447" spans="1:43" x14ac:dyDescent="0.2">
      <c r="AJ447" s="36" t="s">
        <v>651</v>
      </c>
      <c r="AK447" s="36"/>
      <c r="AL447" s="83" t="s">
        <v>652</v>
      </c>
      <c r="AM447" s="84" t="s">
        <v>653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Costa</dc:creator>
  <dc:description/>
  <cp:lastModifiedBy>Stephen  Burega</cp:lastModifiedBy>
  <cp:revision>11</cp:revision>
  <dcterms:created xsi:type="dcterms:W3CDTF">2025-01-17T18:52:48Z</dcterms:created>
  <dcterms:modified xsi:type="dcterms:W3CDTF">2025-02-28T12:00:50Z</dcterms:modified>
  <dc:language>pt-BR</dc:language>
</cp:coreProperties>
</file>